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esempio numerico" sheetId="1" r:id="rId1"/>
    <sheet name="tavola vuota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<sst xmlns="http://schemas.openxmlformats.org/spreadsheetml/2006/main" count="80" uniqueCount="29">
  <si>
    <t>n. fattura</t>
  </si>
  <si>
    <t>data emissione</t>
  </si>
  <si>
    <t>coefficiente di ponderazione (giorni)</t>
  </si>
  <si>
    <t>dilazione (in giorni)</t>
  </si>
  <si>
    <t>totali</t>
  </si>
  <si>
    <t>la tavola viene rettificata come segue:</t>
  </si>
  <si>
    <t>ipotizziamo che la fattura 10 sia insoluta e si provvede ad una nuova dilazione di 60 giorni,</t>
  </si>
  <si>
    <t>numeri clienti mese di giugno inclusi di insoluti</t>
  </si>
  <si>
    <t>dilazione media ponderata ai clienti mese di giugno (incluso insoluti)</t>
  </si>
  <si>
    <t>dilazione media ponderata ai clienti mese di giugno (senza insoluti)</t>
  </si>
  <si>
    <t>rettifiche per insoluti</t>
  </si>
  <si>
    <t>esempio tavola per calcolare la media ponderata nella dilazione ai clienti</t>
  </si>
  <si>
    <t>imponibile</t>
  </si>
  <si>
    <t>progressivo imponibile</t>
  </si>
  <si>
    <t>progressivo coefficienti di ponderazione</t>
  </si>
  <si>
    <t>progressivo dilazione media</t>
  </si>
  <si>
    <t>mese di giugno</t>
  </si>
  <si>
    <t>mese di luglio</t>
  </si>
  <si>
    <t>area progressivo annuale</t>
  </si>
  <si>
    <t xml:space="preserve">progressivo dilazione media ponderata </t>
  </si>
  <si>
    <t>ipotizziamo che la fattura 151 sia insoluta e si provvede ad una nuova dilazione di 30 giorni,</t>
  </si>
  <si>
    <t>dilazione media ponderata ai clienti mese di luglio (incluso insoluti)</t>
  </si>
  <si>
    <t>dilazione media ponderata ai clienti mese di luglio (senza insoluti)</t>
  </si>
  <si>
    <t>incidenza insoluti</t>
  </si>
  <si>
    <t>progressivo mensile dilazione media</t>
  </si>
  <si>
    <t xml:space="preserve">progressivo totale dilazione media ponderata </t>
  </si>
  <si>
    <t xml:space="preserve">                 giorni per insoluti luglio</t>
  </si>
  <si>
    <t xml:space="preserve">                 giorni per insoluti giugno</t>
  </si>
  <si>
    <t>numeri clienti mese di luglio inclusi di insoluti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</si>
</sst>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3"/>
      <name val="Calibri"/>
      <family val="2"/>
    </font>
    <font>
      <b/>
      <sz val="11"/>
      <color indexed="10"/>
      <name val="Calibri"/>
      <family val="2"/>
    </font>
    <font>
      <sz val="11"/>
      <color indexed="13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>
        <color indexed="63"/>
      </top>
      <bottom>
        <color indexed="63"/>
      </bottom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ck"/>
      <top style="hair"/>
      <bottom style="hair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hair"/>
      <right style="thick"/>
      <top style="hair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ck"/>
      <top style="hair"/>
      <bottom style="hair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 style="hair"/>
      <right style="thick"/>
      <top style="thick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1" applyNumberFormat="0" applyAlignment="0" applyProtection="0"/>
    <xf numFmtId="0" fontId="3" fillId="0" borderId="2" applyNumberFormat="0" applyFill="0" applyAlignment="0" applyProtection="0"/>
    <xf numFmtId="0" fontId="4" fillId="17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10" xfId="0" applyBorder="1" applyAlignment="1">
      <alignment vertical="justify"/>
    </xf>
    <xf numFmtId="0" fontId="0" fillId="0" borderId="0" xfId="0" applyFill="1" applyBorder="1" applyAlignment="1">
      <alignment vertical="justify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vertical="justify"/>
    </xf>
    <xf numFmtId="0" fontId="0" fillId="0" borderId="12" xfId="0" applyFill="1" applyBorder="1" applyAlignment="1">
      <alignment vertical="justify"/>
    </xf>
    <xf numFmtId="0" fontId="0" fillId="0" borderId="13" xfId="0" applyFill="1" applyBorder="1" applyAlignment="1">
      <alignment vertical="justify"/>
    </xf>
    <xf numFmtId="43" fontId="0" fillId="0" borderId="12" xfId="0" applyNumberFormat="1" applyBorder="1" applyAlignment="1">
      <alignment/>
    </xf>
    <xf numFmtId="43" fontId="0" fillId="0" borderId="13" xfId="0" applyNumberForma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43" fontId="0" fillId="0" borderId="0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24" borderId="11" xfId="0" applyFill="1" applyBorder="1" applyAlignment="1">
      <alignment/>
    </xf>
    <xf numFmtId="43" fontId="0" fillId="24" borderId="12" xfId="45" applyFont="1" applyFill="1" applyBorder="1" applyAlignment="1">
      <alignment/>
    </xf>
    <xf numFmtId="14" fontId="0" fillId="24" borderId="12" xfId="0" applyNumberFormat="1" applyFill="1" applyBorder="1" applyAlignment="1">
      <alignment/>
    </xf>
    <xf numFmtId="0" fontId="0" fillId="24" borderId="12" xfId="0" applyFill="1" applyBorder="1" applyAlignment="1">
      <alignment/>
    </xf>
    <xf numFmtId="43" fontId="0" fillId="19" borderId="12" xfId="0" applyNumberFormat="1" applyFill="1" applyBorder="1" applyAlignment="1">
      <alignment/>
    </xf>
    <xf numFmtId="43" fontId="0" fillId="19" borderId="13" xfId="0" applyNumberFormat="1" applyFill="1" applyBorder="1" applyAlignment="1">
      <alignment/>
    </xf>
    <xf numFmtId="43" fontId="19" fillId="19" borderId="12" xfId="0" applyNumberFormat="1" applyFont="1" applyFill="1" applyBorder="1" applyAlignment="1">
      <alignment/>
    </xf>
    <xf numFmtId="43" fontId="0" fillId="24" borderId="12" xfId="0" applyNumberFormat="1" applyFill="1" applyBorder="1" applyAlignment="1">
      <alignment/>
    </xf>
    <xf numFmtId="43" fontId="0" fillId="19" borderId="15" xfId="0" applyNumberFormat="1" applyFill="1" applyBorder="1" applyAlignment="1">
      <alignment/>
    </xf>
    <xf numFmtId="43" fontId="20" fillId="19" borderId="15" xfId="0" applyNumberFormat="1" applyFont="1" applyFill="1" applyBorder="1" applyAlignment="1">
      <alignment/>
    </xf>
    <xf numFmtId="43" fontId="21" fillId="19" borderId="15" xfId="0" applyNumberFormat="1" applyFont="1" applyFill="1" applyBorder="1" applyAlignment="1">
      <alignment/>
    </xf>
    <xf numFmtId="43" fontId="19" fillId="19" borderId="15" xfId="0" applyNumberFormat="1" applyFont="1" applyFill="1" applyBorder="1" applyAlignment="1">
      <alignment/>
    </xf>
    <xf numFmtId="43" fontId="0" fillId="19" borderId="17" xfId="0" applyNumberFormat="1" applyFill="1" applyBorder="1" applyAlignment="1">
      <alignment/>
    </xf>
    <xf numFmtId="43" fontId="0" fillId="19" borderId="0" xfId="0" applyNumberFormat="1" applyFill="1" applyBorder="1" applyAlignment="1">
      <alignment/>
    </xf>
    <xf numFmtId="43" fontId="0" fillId="19" borderId="19" xfId="0" applyNumberFormat="1" applyFill="1" applyBorder="1" applyAlignment="1">
      <alignment/>
    </xf>
    <xf numFmtId="43" fontId="0" fillId="19" borderId="20" xfId="0" applyNumberFormat="1" applyFill="1" applyBorder="1" applyAlignment="1">
      <alignment/>
    </xf>
    <xf numFmtId="43" fontId="0" fillId="19" borderId="21" xfId="0" applyNumberFormat="1" applyFill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vertical="justify"/>
    </xf>
    <xf numFmtId="0" fontId="22" fillId="0" borderId="12" xfId="0" applyFont="1" applyFill="1" applyBorder="1" applyAlignment="1">
      <alignment vertical="justify"/>
    </xf>
    <xf numFmtId="0" fontId="22" fillId="0" borderId="13" xfId="0" applyFont="1" applyFill="1" applyBorder="1" applyAlignment="1">
      <alignment vertical="justify"/>
    </xf>
    <xf numFmtId="43" fontId="22" fillId="0" borderId="12" xfId="45" applyFont="1" applyBorder="1" applyAlignment="1">
      <alignment/>
    </xf>
    <xf numFmtId="14" fontId="22" fillId="0" borderId="12" xfId="0" applyNumberFormat="1" applyFont="1" applyBorder="1" applyAlignment="1">
      <alignment/>
    </xf>
    <xf numFmtId="43" fontId="22" fillId="0" borderId="12" xfId="0" applyNumberFormat="1" applyFont="1" applyBorder="1" applyAlignment="1">
      <alignment/>
    </xf>
    <xf numFmtId="43" fontId="22" fillId="0" borderId="13" xfId="0" applyNumberFormat="1" applyFont="1" applyBorder="1" applyAlignment="1">
      <alignment/>
    </xf>
    <xf numFmtId="0" fontId="23" fillId="0" borderId="11" xfId="0" applyFont="1" applyBorder="1" applyAlignment="1">
      <alignment/>
    </xf>
    <xf numFmtId="43" fontId="24" fillId="0" borderId="12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43" fontId="22" fillId="0" borderId="15" xfId="0" applyNumberFormat="1" applyFont="1" applyBorder="1" applyAlignment="1">
      <alignment/>
    </xf>
    <xf numFmtId="43" fontId="24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Fill="1" applyBorder="1" applyAlignment="1">
      <alignment vertical="justify"/>
    </xf>
    <xf numFmtId="0" fontId="22" fillId="0" borderId="0" xfId="0" applyFont="1" applyFill="1" applyBorder="1" applyAlignment="1">
      <alignment vertical="justify"/>
    </xf>
    <xf numFmtId="0" fontId="22" fillId="0" borderId="18" xfId="0" applyFont="1" applyFill="1" applyBorder="1" applyAlignment="1">
      <alignment vertical="justify"/>
    </xf>
    <xf numFmtId="43" fontId="22" fillId="0" borderId="17" xfId="0" applyNumberFormat="1" applyFont="1" applyBorder="1" applyAlignment="1">
      <alignment/>
    </xf>
    <xf numFmtId="43" fontId="22" fillId="0" borderId="0" xfId="0" applyNumberFormat="1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0" xfId="0" applyFont="1" applyBorder="1" applyAlignment="1">
      <alignment/>
    </xf>
    <xf numFmtId="43" fontId="22" fillId="0" borderId="19" xfId="0" applyNumberFormat="1" applyFont="1" applyBorder="1" applyAlignment="1">
      <alignment/>
    </xf>
    <xf numFmtId="43" fontId="22" fillId="0" borderId="20" xfId="0" applyNumberFormat="1" applyFont="1" applyBorder="1" applyAlignment="1">
      <alignment/>
    </xf>
    <xf numFmtId="43" fontId="22" fillId="0" borderId="21" xfId="0" applyNumberFormat="1" applyFont="1" applyBorder="1" applyAlignment="1">
      <alignment/>
    </xf>
    <xf numFmtId="0" fontId="23" fillId="0" borderId="15" xfId="0" applyFont="1" applyBorder="1" applyAlignment="1">
      <alignment horizontal="center" vertical="justify"/>
    </xf>
    <xf numFmtId="0" fontId="23" fillId="0" borderId="22" xfId="0" applyFont="1" applyBorder="1" applyAlignment="1">
      <alignment horizontal="center" vertical="justify"/>
    </xf>
    <xf numFmtId="0" fontId="25" fillId="0" borderId="23" xfId="0" applyFont="1" applyFill="1" applyBorder="1" applyAlignment="1">
      <alignment horizontal="center" vertical="justify"/>
    </xf>
    <xf numFmtId="0" fontId="25" fillId="0" borderId="24" xfId="0" applyFont="1" applyFill="1" applyBorder="1" applyAlignment="1">
      <alignment horizontal="center" vertical="justify"/>
    </xf>
    <xf numFmtId="0" fontId="25" fillId="0" borderId="25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3" fillId="0" borderId="12" xfId="0" applyFont="1" applyBorder="1" applyAlignment="1">
      <alignment horizontal="center" vertical="justify"/>
    </xf>
    <xf numFmtId="0" fontId="23" fillId="0" borderId="13" xfId="0" applyFont="1" applyBorder="1" applyAlignment="1">
      <alignment horizontal="center" vertical="justify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23" xfId="0" applyFill="1" applyBorder="1" applyAlignment="1">
      <alignment horizontal="center" vertical="justify"/>
    </xf>
    <xf numFmtId="0" fontId="0" fillId="0" borderId="24" xfId="0" applyFill="1" applyBorder="1" applyAlignment="1">
      <alignment horizontal="center" vertical="justify"/>
    </xf>
    <xf numFmtId="0" fontId="10" fillId="0" borderId="12" xfId="0" applyFont="1" applyBorder="1" applyAlignment="1">
      <alignment horizontal="center" vertical="justify"/>
    </xf>
    <xf numFmtId="0" fontId="10" fillId="0" borderId="13" xfId="0" applyFont="1" applyBorder="1" applyAlignment="1">
      <alignment horizontal="center" vertical="justify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 vertical="justify"/>
    </xf>
    <xf numFmtId="0" fontId="10" fillId="0" borderId="22" xfId="0" applyFont="1" applyBorder="1" applyAlignment="1">
      <alignment horizontal="center" vertical="justify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51</xdr:row>
      <xdr:rowOff>95250</xdr:rowOff>
    </xdr:from>
    <xdr:to>
      <xdr:col>5</xdr:col>
      <xdr:colOff>219075</xdr:colOff>
      <xdr:row>51</xdr:row>
      <xdr:rowOff>95250</xdr:rowOff>
    </xdr:to>
    <xdr:sp>
      <xdr:nvSpPr>
        <xdr:cNvPr id="1" name="Connettore 2 2"/>
        <xdr:cNvSpPr>
          <a:spLocks/>
        </xdr:cNvSpPr>
      </xdr:nvSpPr>
      <xdr:spPr>
        <a:xfrm>
          <a:off x="3057525" y="11449050"/>
          <a:ext cx="2190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27</xdr:row>
      <xdr:rowOff>95250</xdr:rowOff>
    </xdr:from>
    <xdr:to>
      <xdr:col>5</xdr:col>
      <xdr:colOff>219075</xdr:colOff>
      <xdr:row>27</xdr:row>
      <xdr:rowOff>95250</xdr:rowOff>
    </xdr:to>
    <xdr:sp>
      <xdr:nvSpPr>
        <xdr:cNvPr id="2" name="Connettore 2 3"/>
        <xdr:cNvSpPr>
          <a:spLocks/>
        </xdr:cNvSpPr>
      </xdr:nvSpPr>
      <xdr:spPr>
        <a:xfrm>
          <a:off x="3057525" y="5781675"/>
          <a:ext cx="2190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C1">
      <selection activeCell="K12" sqref="K12"/>
    </sheetView>
  </sheetViews>
  <sheetFormatPr defaultColWidth="9.140625" defaultRowHeight="15"/>
  <cols>
    <col min="1" max="1" width="6.8515625" style="0" customWidth="1"/>
    <col min="2" max="2" width="10.8515625" style="0" customWidth="1"/>
    <col min="3" max="3" width="8.8515625" style="0" customWidth="1"/>
    <col min="4" max="4" width="7.140625" style="0" customWidth="1"/>
    <col min="5" max="5" width="12.140625" style="0" customWidth="1"/>
    <col min="6" max="6" width="13.28125" style="0" customWidth="1"/>
    <col min="7" max="7" width="10.7109375" style="0" customWidth="1"/>
    <col min="8" max="8" width="10.28125" style="0" customWidth="1"/>
    <col min="9" max="9" width="10.00390625" style="0" customWidth="1"/>
    <col min="10" max="10" width="12.140625" style="0" customWidth="1"/>
    <col min="11" max="11" width="10.140625" style="0" customWidth="1"/>
    <col min="14" max="14" width="15.421875" style="0" bestFit="1" customWidth="1"/>
    <col min="16" max="16" width="16.8515625" style="0" bestFit="1" customWidth="1"/>
  </cols>
  <sheetData>
    <row r="1" spans="1:17" ht="15.75" thickTop="1">
      <c r="A1" s="80" t="s">
        <v>11</v>
      </c>
      <c r="B1" s="81"/>
      <c r="C1" s="81"/>
      <c r="D1" s="81"/>
      <c r="E1" s="81"/>
      <c r="F1" s="81"/>
      <c r="G1" s="81"/>
      <c r="H1" s="82"/>
      <c r="I1" s="39"/>
      <c r="J1" s="80"/>
      <c r="K1" s="81"/>
      <c r="L1" s="81"/>
      <c r="M1" s="81"/>
      <c r="N1" s="81"/>
      <c r="O1" s="81"/>
      <c r="P1" s="81"/>
      <c r="Q1" s="82"/>
    </row>
    <row r="2" spans="1:17" ht="14.25">
      <c r="A2" s="73" t="s">
        <v>16</v>
      </c>
      <c r="B2" s="74"/>
      <c r="C2" s="74"/>
      <c r="D2" s="74"/>
      <c r="E2" s="74"/>
      <c r="F2" s="74"/>
      <c r="G2" s="74"/>
      <c r="H2" s="75"/>
      <c r="I2" s="39"/>
      <c r="J2" s="73"/>
      <c r="K2" s="74"/>
      <c r="L2" s="74"/>
      <c r="M2" s="74"/>
      <c r="N2" s="74"/>
      <c r="O2" s="74"/>
      <c r="P2" s="74"/>
      <c r="Q2" s="75"/>
    </row>
    <row r="3" spans="1:17" ht="33" customHeight="1">
      <c r="A3" s="40" t="s">
        <v>0</v>
      </c>
      <c r="B3" s="41" t="s">
        <v>12</v>
      </c>
      <c r="C3" s="42" t="s">
        <v>1</v>
      </c>
      <c r="D3" s="42" t="s">
        <v>3</v>
      </c>
      <c r="E3" s="42" t="s">
        <v>2</v>
      </c>
      <c r="F3" s="42" t="s">
        <v>13</v>
      </c>
      <c r="G3" s="43" t="s">
        <v>14</v>
      </c>
      <c r="H3" s="44" t="s">
        <v>15</v>
      </c>
      <c r="I3" s="39"/>
      <c r="J3" s="40"/>
      <c r="K3" s="41"/>
      <c r="L3" s="42"/>
      <c r="M3" s="42"/>
      <c r="N3" s="42"/>
      <c r="O3" s="42"/>
      <c r="P3" s="43"/>
      <c r="Q3" s="44"/>
    </row>
    <row r="4" spans="1:17" ht="14.25">
      <c r="A4" s="40">
        <v>125</v>
      </c>
      <c r="B4" s="45">
        <v>150</v>
      </c>
      <c r="C4" s="46">
        <v>40332</v>
      </c>
      <c r="D4" s="41">
        <v>60</v>
      </c>
      <c r="E4" s="47">
        <f>+D4*B4</f>
        <v>9000</v>
      </c>
      <c r="F4" s="47">
        <f>SUM(B4)</f>
        <v>150</v>
      </c>
      <c r="G4" s="47">
        <f>SUM(E4)</f>
        <v>9000</v>
      </c>
      <c r="H4" s="48">
        <f>+G4/F4</f>
        <v>60</v>
      </c>
      <c r="I4" s="39"/>
      <c r="J4" s="40"/>
      <c r="K4" s="45"/>
      <c r="L4" s="46"/>
      <c r="M4" s="41"/>
      <c r="N4" s="47"/>
      <c r="O4" s="47"/>
      <c r="P4" s="47"/>
      <c r="Q4" s="48"/>
    </row>
    <row r="5" spans="1:17" ht="14.25">
      <c r="A5" s="40">
        <f>+A4+1</f>
        <v>126</v>
      </c>
      <c r="B5" s="45">
        <v>270</v>
      </c>
      <c r="C5" s="46">
        <v>40332</v>
      </c>
      <c r="D5" s="41">
        <v>30</v>
      </c>
      <c r="E5" s="47">
        <f aca="true" t="shared" si="0" ref="E5:E23">+D5*B5</f>
        <v>8100</v>
      </c>
      <c r="F5" s="47">
        <f>SUM(B4:B5)</f>
        <v>420</v>
      </c>
      <c r="G5" s="47">
        <f>SUM(E4:E5)</f>
        <v>17100</v>
      </c>
      <c r="H5" s="48">
        <f>+G5/F5</f>
        <v>40.714285714285715</v>
      </c>
      <c r="I5" s="39"/>
      <c r="J5" s="40"/>
      <c r="K5" s="45"/>
      <c r="L5" s="46"/>
      <c r="M5" s="41"/>
      <c r="N5" s="47"/>
      <c r="O5" s="47"/>
      <c r="P5" s="47"/>
      <c r="Q5" s="48"/>
    </row>
    <row r="6" spans="1:17" ht="14.25">
      <c r="A6" s="40">
        <f aca="true" t="shared" si="1" ref="A6:A23">+A5+1</f>
        <v>127</v>
      </c>
      <c r="B6" s="45">
        <v>1390</v>
      </c>
      <c r="C6" s="46">
        <f>+C5+3</f>
        <v>40335</v>
      </c>
      <c r="D6" s="41">
        <v>45</v>
      </c>
      <c r="E6" s="47">
        <f t="shared" si="0"/>
        <v>62550</v>
      </c>
      <c r="F6" s="47">
        <f>SUM(B4:B6)</f>
        <v>1810</v>
      </c>
      <c r="G6" s="47">
        <f>SUM(E4:E6)</f>
        <v>79650</v>
      </c>
      <c r="H6" s="48">
        <f>+G6/F6</f>
        <v>44.005524861878456</v>
      </c>
      <c r="I6" s="39"/>
      <c r="J6" s="40"/>
      <c r="K6" s="45"/>
      <c r="L6" s="46"/>
      <c r="M6" s="41"/>
      <c r="N6" s="47"/>
      <c r="O6" s="47"/>
      <c r="P6" s="47"/>
      <c r="Q6" s="48"/>
    </row>
    <row r="7" spans="1:17" ht="14.25">
      <c r="A7" s="40">
        <f t="shared" si="1"/>
        <v>128</v>
      </c>
      <c r="B7" s="45">
        <v>2737</v>
      </c>
      <c r="C7" s="46">
        <f>+C6+1</f>
        <v>40336</v>
      </c>
      <c r="D7" s="41">
        <v>90</v>
      </c>
      <c r="E7" s="47">
        <f t="shared" si="0"/>
        <v>246330</v>
      </c>
      <c r="F7" s="47">
        <f>SUM(B4:B7)</f>
        <v>4547</v>
      </c>
      <c r="G7" s="47">
        <f>SUM(E4:E7)</f>
        <v>325980</v>
      </c>
      <c r="H7" s="48">
        <f aca="true" t="shared" si="2" ref="H7:H23">+G7/F7</f>
        <v>71.6912249835056</v>
      </c>
      <c r="I7" s="39"/>
      <c r="J7" s="40"/>
      <c r="K7" s="45"/>
      <c r="L7" s="46"/>
      <c r="M7" s="41"/>
      <c r="N7" s="47"/>
      <c r="O7" s="47"/>
      <c r="P7" s="47"/>
      <c r="Q7" s="48"/>
    </row>
    <row r="8" spans="1:17" ht="14.25">
      <c r="A8" s="40">
        <f t="shared" si="1"/>
        <v>129</v>
      </c>
      <c r="B8" s="45">
        <v>12453</v>
      </c>
      <c r="C8" s="46">
        <f>+C7</f>
        <v>40336</v>
      </c>
      <c r="D8" s="41">
        <v>120</v>
      </c>
      <c r="E8" s="47">
        <f t="shared" si="0"/>
        <v>1494360</v>
      </c>
      <c r="F8" s="47">
        <f>SUM(B4:B8)</f>
        <v>17000</v>
      </c>
      <c r="G8" s="47">
        <f>SUM(E4:E8)</f>
        <v>1820340</v>
      </c>
      <c r="H8" s="48">
        <f t="shared" si="2"/>
        <v>107.07882352941176</v>
      </c>
      <c r="I8" s="39"/>
      <c r="J8" s="40"/>
      <c r="K8" s="45"/>
      <c r="L8" s="46"/>
      <c r="M8" s="41"/>
      <c r="N8" s="47"/>
      <c r="O8" s="47"/>
      <c r="P8" s="47"/>
      <c r="Q8" s="48"/>
    </row>
    <row r="9" spans="1:17" ht="14.25">
      <c r="A9" s="40">
        <f t="shared" si="1"/>
        <v>130</v>
      </c>
      <c r="B9" s="45">
        <v>7322</v>
      </c>
      <c r="C9" s="46">
        <f>+C8</f>
        <v>40336</v>
      </c>
      <c r="D9" s="41">
        <v>90</v>
      </c>
      <c r="E9" s="47">
        <f t="shared" si="0"/>
        <v>658980</v>
      </c>
      <c r="F9" s="47">
        <f>SUM(B4:B9)</f>
        <v>24322</v>
      </c>
      <c r="G9" s="47">
        <f>SUM(E4:E9)</f>
        <v>2479320</v>
      </c>
      <c r="H9" s="48">
        <f t="shared" si="2"/>
        <v>101.93734067922045</v>
      </c>
      <c r="I9" s="39"/>
      <c r="J9" s="40"/>
      <c r="K9" s="45"/>
      <c r="L9" s="46"/>
      <c r="M9" s="41"/>
      <c r="N9" s="47"/>
      <c r="O9" s="47"/>
      <c r="P9" s="47"/>
      <c r="Q9" s="48"/>
    </row>
    <row r="10" spans="1:17" ht="14.25">
      <c r="A10" s="40">
        <f t="shared" si="1"/>
        <v>131</v>
      </c>
      <c r="B10" s="45">
        <v>9436</v>
      </c>
      <c r="C10" s="46">
        <f>+C9+2</f>
        <v>40338</v>
      </c>
      <c r="D10" s="41">
        <v>90</v>
      </c>
      <c r="E10" s="47">
        <f t="shared" si="0"/>
        <v>849240</v>
      </c>
      <c r="F10" s="47">
        <f>SUM(B4:B10)</f>
        <v>33758</v>
      </c>
      <c r="G10" s="47">
        <f>SUM(E4:E10)</f>
        <v>3328560</v>
      </c>
      <c r="H10" s="48">
        <f t="shared" si="2"/>
        <v>98.60062799928906</v>
      </c>
      <c r="I10" s="39"/>
      <c r="J10" s="40"/>
      <c r="K10" s="45"/>
      <c r="L10" s="46"/>
      <c r="M10" s="41"/>
      <c r="N10" s="47"/>
      <c r="O10" s="47"/>
      <c r="P10" s="47"/>
      <c r="Q10" s="48"/>
    </row>
    <row r="11" spans="1:12" ht="14.25">
      <c r="A11" s="40">
        <f t="shared" si="1"/>
        <v>132</v>
      </c>
      <c r="B11" s="45">
        <v>557</v>
      </c>
      <c r="C11" s="46">
        <f>+C10+4</f>
        <v>40342</v>
      </c>
      <c r="D11" s="41">
        <v>30</v>
      </c>
      <c r="E11" s="47">
        <f t="shared" si="0"/>
        <v>16710</v>
      </c>
      <c r="F11" s="47">
        <f>SUM(B4:B11)</f>
        <v>34315</v>
      </c>
      <c r="G11" s="47">
        <f>SUM(E4:E11)</f>
        <v>3345270</v>
      </c>
      <c r="H11" s="48">
        <f t="shared" si="2"/>
        <v>97.48710476468017</v>
      </c>
      <c r="I11" s="39"/>
      <c r="J11" s="39"/>
      <c r="K11" s="39"/>
      <c r="L11" s="39"/>
    </row>
    <row r="12" spans="1:12" ht="14.25">
      <c r="A12" s="40">
        <f t="shared" si="1"/>
        <v>133</v>
      </c>
      <c r="B12" s="45">
        <v>895</v>
      </c>
      <c r="C12" s="46">
        <f>+C11</f>
        <v>40342</v>
      </c>
      <c r="D12" s="41">
        <v>30</v>
      </c>
      <c r="E12" s="47">
        <f t="shared" si="0"/>
        <v>26850</v>
      </c>
      <c r="F12" s="47">
        <f>SUM(B4:B12)</f>
        <v>35210</v>
      </c>
      <c r="G12" s="47">
        <f>SUM(E4:E12)</f>
        <v>3372120</v>
      </c>
      <c r="H12" s="48">
        <f t="shared" si="2"/>
        <v>95.77165577960807</v>
      </c>
      <c r="I12" s="39"/>
      <c r="J12" s="39"/>
      <c r="K12" s="39"/>
      <c r="L12" s="39"/>
    </row>
    <row r="13" spans="1:12" ht="14.25">
      <c r="A13" s="40">
        <f t="shared" si="1"/>
        <v>134</v>
      </c>
      <c r="B13" s="45">
        <v>9087</v>
      </c>
      <c r="C13" s="46">
        <f>+C12</f>
        <v>40342</v>
      </c>
      <c r="D13" s="41">
        <v>90</v>
      </c>
      <c r="E13" s="47">
        <f t="shared" si="0"/>
        <v>817830</v>
      </c>
      <c r="F13" s="47">
        <f>SUM(B4:B13)</f>
        <v>44297</v>
      </c>
      <c r="G13" s="47">
        <f>SUM(E4:E13)</f>
        <v>4189950</v>
      </c>
      <c r="H13" s="48">
        <f t="shared" si="2"/>
        <v>94.58766959387769</v>
      </c>
      <c r="I13" s="39"/>
      <c r="J13" s="39"/>
      <c r="K13" s="39"/>
      <c r="L13" s="39"/>
    </row>
    <row r="14" spans="1:12" ht="14.25">
      <c r="A14" s="40">
        <f t="shared" si="1"/>
        <v>135</v>
      </c>
      <c r="B14" s="45">
        <v>9765</v>
      </c>
      <c r="C14" s="46">
        <f>+C13</f>
        <v>40342</v>
      </c>
      <c r="D14" s="41">
        <v>90</v>
      </c>
      <c r="E14" s="47">
        <f t="shared" si="0"/>
        <v>878850</v>
      </c>
      <c r="F14" s="47">
        <f>SUM(B4:B14)</f>
        <v>54062</v>
      </c>
      <c r="G14" s="47">
        <f>SUM(E4:E14)</f>
        <v>5068800</v>
      </c>
      <c r="H14" s="48">
        <f t="shared" si="2"/>
        <v>93.75901742443861</v>
      </c>
      <c r="I14" s="39"/>
      <c r="J14" s="39"/>
      <c r="K14" s="39"/>
      <c r="L14" s="39"/>
    </row>
    <row r="15" spans="1:12" ht="14.25">
      <c r="A15" s="40">
        <f t="shared" si="1"/>
        <v>136</v>
      </c>
      <c r="B15" s="45">
        <v>3456</v>
      </c>
      <c r="C15" s="46">
        <f>+C14+2</f>
        <v>40344</v>
      </c>
      <c r="D15" s="41">
        <v>45</v>
      </c>
      <c r="E15" s="47">
        <f t="shared" si="0"/>
        <v>155520</v>
      </c>
      <c r="F15" s="47">
        <f>SUM(B4:B15)</f>
        <v>57518</v>
      </c>
      <c r="G15" s="47">
        <f>SUM(E4:E15)</f>
        <v>5224320</v>
      </c>
      <c r="H15" s="48">
        <f t="shared" si="2"/>
        <v>90.82930560867902</v>
      </c>
      <c r="I15" s="39"/>
      <c r="J15" s="39"/>
      <c r="K15" s="39"/>
      <c r="L15" s="39"/>
    </row>
    <row r="16" spans="1:12" ht="14.25">
      <c r="A16" s="40">
        <f t="shared" si="1"/>
        <v>137</v>
      </c>
      <c r="B16" s="45">
        <v>8675</v>
      </c>
      <c r="C16" s="46">
        <f>+C15+3</f>
        <v>40347</v>
      </c>
      <c r="D16" s="41">
        <v>60</v>
      </c>
      <c r="E16" s="47">
        <f t="shared" si="0"/>
        <v>520500</v>
      </c>
      <c r="F16" s="47">
        <f>SUM(B4:B16)</f>
        <v>66193</v>
      </c>
      <c r="G16" s="47">
        <f>SUM(E4:E16)</f>
        <v>5744820</v>
      </c>
      <c r="H16" s="48">
        <f t="shared" si="2"/>
        <v>86.78893538591694</v>
      </c>
      <c r="I16" s="39"/>
      <c r="J16" s="39"/>
      <c r="K16" s="39"/>
      <c r="L16" s="39"/>
    </row>
    <row r="17" spans="1:12" ht="14.25">
      <c r="A17" s="40">
        <f t="shared" si="1"/>
        <v>138</v>
      </c>
      <c r="B17" s="45">
        <v>4734</v>
      </c>
      <c r="C17" s="46">
        <f>+C16+2</f>
        <v>40349</v>
      </c>
      <c r="D17" s="41">
        <v>45</v>
      </c>
      <c r="E17" s="47">
        <f t="shared" si="0"/>
        <v>213030</v>
      </c>
      <c r="F17" s="47">
        <f>SUM(B4:B17)</f>
        <v>70927</v>
      </c>
      <c r="G17" s="47">
        <f>SUM(E4:E17)</f>
        <v>5957850</v>
      </c>
      <c r="H17" s="48">
        <f t="shared" si="2"/>
        <v>83.99974621794239</v>
      </c>
      <c r="I17" s="39"/>
      <c r="J17" s="39"/>
      <c r="K17" s="39"/>
      <c r="L17" s="39"/>
    </row>
    <row r="18" spans="1:12" ht="14.25">
      <c r="A18" s="40">
        <f t="shared" si="1"/>
        <v>139</v>
      </c>
      <c r="B18" s="45">
        <v>2759</v>
      </c>
      <c r="C18" s="46">
        <f>+C17</f>
        <v>40349</v>
      </c>
      <c r="D18" s="41">
        <v>30</v>
      </c>
      <c r="E18" s="47">
        <f t="shared" si="0"/>
        <v>82770</v>
      </c>
      <c r="F18" s="47">
        <f>SUM(B4:B18)</f>
        <v>73686</v>
      </c>
      <c r="G18" s="47">
        <f>SUM(E4:E18)</f>
        <v>6040620</v>
      </c>
      <c r="H18" s="48">
        <f t="shared" si="2"/>
        <v>81.97785196645225</v>
      </c>
      <c r="I18" s="39"/>
      <c r="J18" s="39"/>
      <c r="K18" s="39"/>
      <c r="L18" s="39"/>
    </row>
    <row r="19" spans="1:12" ht="14.25">
      <c r="A19" s="40">
        <f t="shared" si="1"/>
        <v>140</v>
      </c>
      <c r="B19" s="45">
        <v>982</v>
      </c>
      <c r="C19" s="46">
        <f>+C18+3</f>
        <v>40352</v>
      </c>
      <c r="D19" s="41">
        <v>30</v>
      </c>
      <c r="E19" s="47">
        <f t="shared" si="0"/>
        <v>29460</v>
      </c>
      <c r="F19" s="47">
        <f>SUM(B4:B19)</f>
        <v>74668</v>
      </c>
      <c r="G19" s="47">
        <f>SUM(E4:E19)</f>
        <v>6070080</v>
      </c>
      <c r="H19" s="48">
        <f t="shared" si="2"/>
        <v>81.29426260245353</v>
      </c>
      <c r="I19" s="39"/>
      <c r="J19" s="39"/>
      <c r="K19" s="39"/>
      <c r="L19" s="39"/>
    </row>
    <row r="20" spans="1:12" ht="14.25">
      <c r="A20" s="40">
        <f t="shared" si="1"/>
        <v>141</v>
      </c>
      <c r="B20" s="45">
        <v>236</v>
      </c>
      <c r="C20" s="46">
        <f>+C19+2</f>
        <v>40354</v>
      </c>
      <c r="D20" s="41">
        <v>30</v>
      </c>
      <c r="E20" s="47">
        <f t="shared" si="0"/>
        <v>7080</v>
      </c>
      <c r="F20" s="47">
        <f>SUM(B4:B20)</f>
        <v>74904</v>
      </c>
      <c r="G20" s="47">
        <f>SUM(E4:E20)</f>
        <v>6077160</v>
      </c>
      <c r="H20" s="48">
        <f t="shared" si="2"/>
        <v>81.13264979173341</v>
      </c>
      <c r="I20" s="39"/>
      <c r="J20" s="39"/>
      <c r="K20" s="39"/>
      <c r="L20" s="39"/>
    </row>
    <row r="21" spans="1:12" ht="14.25">
      <c r="A21" s="40">
        <f t="shared" si="1"/>
        <v>142</v>
      </c>
      <c r="B21" s="45">
        <v>436</v>
      </c>
      <c r="C21" s="46">
        <f>+C20+1</f>
        <v>40355</v>
      </c>
      <c r="D21" s="41">
        <v>30</v>
      </c>
      <c r="E21" s="47">
        <f t="shared" si="0"/>
        <v>13080</v>
      </c>
      <c r="F21" s="47">
        <f>SUM(B4:B21)</f>
        <v>75340</v>
      </c>
      <c r="G21" s="47">
        <f>SUM(E4:E21)</f>
        <v>6090240</v>
      </c>
      <c r="H21" s="48">
        <f t="shared" si="2"/>
        <v>80.83674011149456</v>
      </c>
      <c r="I21" s="39"/>
      <c r="J21" s="39"/>
      <c r="K21" s="39"/>
      <c r="L21" s="39"/>
    </row>
    <row r="22" spans="1:12" ht="14.25">
      <c r="A22" s="40">
        <f t="shared" si="1"/>
        <v>143</v>
      </c>
      <c r="B22" s="45">
        <v>2890</v>
      </c>
      <c r="C22" s="46">
        <f>+C21</f>
        <v>40355</v>
      </c>
      <c r="D22" s="41">
        <v>45</v>
      </c>
      <c r="E22" s="47">
        <f t="shared" si="0"/>
        <v>130050</v>
      </c>
      <c r="F22" s="47">
        <f>SUM(B4:B22)</f>
        <v>78230</v>
      </c>
      <c r="G22" s="47">
        <f>SUM(E4:E22)</f>
        <v>6220290</v>
      </c>
      <c r="H22" s="48">
        <f t="shared" si="2"/>
        <v>79.51284673398952</v>
      </c>
      <c r="I22" s="39"/>
      <c r="J22" s="39"/>
      <c r="K22" s="39"/>
      <c r="L22" s="39"/>
    </row>
    <row r="23" spans="1:12" ht="14.25">
      <c r="A23" s="40">
        <f t="shared" si="1"/>
        <v>144</v>
      </c>
      <c r="B23" s="45">
        <v>354</v>
      </c>
      <c r="C23" s="46">
        <f>+C22+2</f>
        <v>40357</v>
      </c>
      <c r="D23" s="41">
        <v>30</v>
      </c>
      <c r="E23" s="47">
        <f t="shared" si="0"/>
        <v>10620</v>
      </c>
      <c r="F23" s="47">
        <f>SUM(B4:B23)</f>
        <v>78584</v>
      </c>
      <c r="G23" s="47">
        <f>SUM(E4:E23)</f>
        <v>6230910</v>
      </c>
      <c r="H23" s="48">
        <f t="shared" si="2"/>
        <v>79.28980454036446</v>
      </c>
      <c r="I23" s="39"/>
      <c r="J23" s="39"/>
      <c r="K23" s="39"/>
      <c r="L23" s="39"/>
    </row>
    <row r="24" spans="1:12" ht="57" customHeight="1">
      <c r="A24" s="49" t="s">
        <v>4</v>
      </c>
      <c r="B24" s="50">
        <f>SUM(B4:B23)</f>
        <v>78584</v>
      </c>
      <c r="C24" s="51"/>
      <c r="D24" s="51"/>
      <c r="E24" s="50">
        <f>SUM(E4:E23)</f>
        <v>6230910</v>
      </c>
      <c r="F24" s="50">
        <f>+E24/B24</f>
        <v>79.28980454036446</v>
      </c>
      <c r="G24" s="76" t="s">
        <v>9</v>
      </c>
      <c r="H24" s="77"/>
      <c r="I24" s="39"/>
      <c r="J24" s="39"/>
      <c r="K24" s="39"/>
      <c r="L24" s="39"/>
    </row>
    <row r="25" spans="1:12" ht="14.25">
      <c r="A25" s="40"/>
      <c r="B25" s="41"/>
      <c r="C25" s="41"/>
      <c r="D25" s="41"/>
      <c r="E25" s="41"/>
      <c r="F25" s="41"/>
      <c r="G25" s="41"/>
      <c r="H25" s="52"/>
      <c r="I25" s="39"/>
      <c r="J25" s="39"/>
      <c r="K25" s="39"/>
      <c r="L25" s="39"/>
    </row>
    <row r="26" spans="1:12" ht="14.25">
      <c r="A26" s="40" t="s">
        <v>6</v>
      </c>
      <c r="B26" s="41"/>
      <c r="C26" s="41"/>
      <c r="D26" s="41"/>
      <c r="E26" s="41"/>
      <c r="F26" s="41"/>
      <c r="G26" s="41"/>
      <c r="H26" s="52"/>
      <c r="I26" s="39"/>
      <c r="J26" s="39"/>
      <c r="K26" s="39"/>
      <c r="L26" s="39"/>
    </row>
    <row r="27" spans="1:12" ht="14.25">
      <c r="A27" s="40" t="s">
        <v>5</v>
      </c>
      <c r="B27" s="41"/>
      <c r="C27" s="41"/>
      <c r="D27" s="41"/>
      <c r="E27" s="41"/>
      <c r="F27" s="41"/>
      <c r="G27" s="41"/>
      <c r="H27" s="52"/>
      <c r="I27" s="39"/>
      <c r="J27" s="39"/>
      <c r="K27" s="39"/>
      <c r="L27" s="39"/>
    </row>
    <row r="28" spans="1:12" ht="14.25">
      <c r="A28" s="40">
        <v>10</v>
      </c>
      <c r="B28" s="47">
        <f>+B13</f>
        <v>9087</v>
      </c>
      <c r="C28" s="46">
        <v>40342</v>
      </c>
      <c r="D28" s="41">
        <v>60</v>
      </c>
      <c r="E28" s="47">
        <f>+D28*B28</f>
        <v>545220</v>
      </c>
      <c r="F28" s="41" t="s">
        <v>27</v>
      </c>
      <c r="G28" s="41"/>
      <c r="H28" s="52"/>
      <c r="I28" s="39"/>
      <c r="J28" s="39"/>
      <c r="K28" s="39"/>
      <c r="L28" s="39"/>
    </row>
    <row r="29" spans="1:12" ht="14.25">
      <c r="A29" s="78" t="s">
        <v>10</v>
      </c>
      <c r="B29" s="79"/>
      <c r="C29" s="79"/>
      <c r="D29" s="79"/>
      <c r="E29" s="79"/>
      <c r="F29" s="79"/>
      <c r="G29" s="41"/>
      <c r="H29" s="52"/>
      <c r="I29" s="39"/>
      <c r="J29" s="39"/>
      <c r="K29" s="39"/>
      <c r="L29" s="39"/>
    </row>
    <row r="30" spans="1:12" ht="49.5" customHeight="1" thickBot="1">
      <c r="A30" s="53" t="s">
        <v>7</v>
      </c>
      <c r="B30" s="54"/>
      <c r="C30" s="54"/>
      <c r="D30" s="54"/>
      <c r="E30" s="55">
        <f>+E28+E24</f>
        <v>6776130</v>
      </c>
      <c r="F30" s="56">
        <f>+E30/B24</f>
        <v>86.22785808816045</v>
      </c>
      <c r="G30" s="69" t="s">
        <v>8</v>
      </c>
      <c r="H30" s="70"/>
      <c r="I30" s="39"/>
      <c r="J30" s="39"/>
      <c r="K30" s="39"/>
      <c r="L30" s="39"/>
    </row>
    <row r="31" spans="1:12" ht="15.75" thickBot="1" thickTop="1">
      <c r="A31" s="83" t="s">
        <v>11</v>
      </c>
      <c r="B31" s="84"/>
      <c r="C31" s="84"/>
      <c r="D31" s="84"/>
      <c r="E31" s="84"/>
      <c r="F31" s="84"/>
      <c r="G31" s="84"/>
      <c r="H31" s="85"/>
      <c r="I31" s="39"/>
      <c r="J31" s="39"/>
      <c r="K31" s="39"/>
      <c r="L31" s="39"/>
    </row>
    <row r="32" spans="1:12" ht="15" thickTop="1">
      <c r="A32" s="73" t="s">
        <v>17</v>
      </c>
      <c r="B32" s="74"/>
      <c r="C32" s="74"/>
      <c r="D32" s="74"/>
      <c r="E32" s="74"/>
      <c r="F32" s="74"/>
      <c r="G32" s="74"/>
      <c r="H32" s="75"/>
      <c r="I32" s="71" t="s">
        <v>18</v>
      </c>
      <c r="J32" s="72"/>
      <c r="K32" s="72"/>
      <c r="L32" s="57"/>
    </row>
    <row r="33" spans="1:12" ht="45">
      <c r="A33" s="40" t="s">
        <v>0</v>
      </c>
      <c r="B33" s="41" t="s">
        <v>12</v>
      </c>
      <c r="C33" s="41" t="s">
        <v>1</v>
      </c>
      <c r="D33" s="42" t="s">
        <v>3</v>
      </c>
      <c r="E33" s="42" t="s">
        <v>2</v>
      </c>
      <c r="F33" s="42" t="s">
        <v>13</v>
      </c>
      <c r="G33" s="43" t="s">
        <v>14</v>
      </c>
      <c r="H33" s="44" t="s">
        <v>24</v>
      </c>
      <c r="I33" s="58" t="s">
        <v>12</v>
      </c>
      <c r="J33" s="43" t="s">
        <v>14</v>
      </c>
      <c r="K33" s="59" t="s">
        <v>25</v>
      </c>
      <c r="L33" s="60" t="s">
        <v>23</v>
      </c>
    </row>
    <row r="34" spans="1:12" ht="14.25">
      <c r="A34" s="40">
        <f>+A23</f>
        <v>144</v>
      </c>
      <c r="B34" s="45">
        <v>2754</v>
      </c>
      <c r="C34" s="46">
        <v>40362</v>
      </c>
      <c r="D34" s="41">
        <v>45</v>
      </c>
      <c r="E34" s="47">
        <f>+D34*B34</f>
        <v>123930</v>
      </c>
      <c r="F34" s="47">
        <f>SUM(B34)</f>
        <v>2754</v>
      </c>
      <c r="G34" s="47">
        <f>SUM(E34)</f>
        <v>123930</v>
      </c>
      <c r="H34" s="48">
        <f>+G34/F34</f>
        <v>45</v>
      </c>
      <c r="I34" s="61">
        <f>+B24+B34</f>
        <v>81338</v>
      </c>
      <c r="J34" s="62">
        <f>+E30+E34</f>
        <v>6900060</v>
      </c>
      <c r="K34" s="62">
        <f>+J34/I34</f>
        <v>84.8319358725319</v>
      </c>
      <c r="L34" s="63"/>
    </row>
    <row r="35" spans="1:12" ht="14.25">
      <c r="A35" s="40">
        <f>+A34+1</f>
        <v>145</v>
      </c>
      <c r="B35" s="45">
        <v>6789</v>
      </c>
      <c r="C35" s="46">
        <f>+C34+2</f>
        <v>40364</v>
      </c>
      <c r="D35" s="41">
        <v>60</v>
      </c>
      <c r="E35" s="47">
        <f aca="true" t="shared" si="3" ref="E35:E47">+D35*B35</f>
        <v>407340</v>
      </c>
      <c r="F35" s="47">
        <f>SUM(B34:B35)</f>
        <v>9543</v>
      </c>
      <c r="G35" s="47">
        <f>SUM(E34:E35)</f>
        <v>531270</v>
      </c>
      <c r="H35" s="48">
        <f>+G35/F35</f>
        <v>55.67117258723672</v>
      </c>
      <c r="I35" s="61">
        <f>+I34+B35</f>
        <v>88127</v>
      </c>
      <c r="J35" s="62">
        <f>+J34+E35</f>
        <v>7307400</v>
      </c>
      <c r="K35" s="62">
        <f aca="true" t="shared" si="4" ref="K35:K47">+J35/I35</f>
        <v>82.91896921488306</v>
      </c>
      <c r="L35" s="63"/>
    </row>
    <row r="36" spans="1:12" ht="14.25">
      <c r="A36" s="40">
        <f aca="true" t="shared" si="5" ref="A36:A47">+A35+1</f>
        <v>146</v>
      </c>
      <c r="B36" s="45">
        <v>12500</v>
      </c>
      <c r="C36" s="46">
        <f>+C35+1</f>
        <v>40365</v>
      </c>
      <c r="D36" s="41">
        <v>120</v>
      </c>
      <c r="E36" s="47">
        <f t="shared" si="3"/>
        <v>1500000</v>
      </c>
      <c r="F36" s="47">
        <f>SUM(B34:B36)</f>
        <v>22043</v>
      </c>
      <c r="G36" s="47">
        <f>SUM(E34:E36)</f>
        <v>2031270</v>
      </c>
      <c r="H36" s="48">
        <f>+G36/F36</f>
        <v>92.1503425123622</v>
      </c>
      <c r="I36" s="61">
        <f aca="true" t="shared" si="6" ref="I36:I47">+I35+B36</f>
        <v>100627</v>
      </c>
      <c r="J36" s="62">
        <f aca="true" t="shared" si="7" ref="J36:J47">+J35+E36</f>
        <v>8807400</v>
      </c>
      <c r="K36" s="62">
        <f t="shared" si="4"/>
        <v>87.52521689009907</v>
      </c>
      <c r="L36" s="63"/>
    </row>
    <row r="37" spans="1:12" ht="14.25">
      <c r="A37" s="40">
        <f t="shared" si="5"/>
        <v>147</v>
      </c>
      <c r="B37" s="45">
        <v>9745</v>
      </c>
      <c r="C37" s="46">
        <f>+C36+5</f>
        <v>40370</v>
      </c>
      <c r="D37" s="41">
        <v>90</v>
      </c>
      <c r="E37" s="47">
        <f t="shared" si="3"/>
        <v>877050</v>
      </c>
      <c r="F37" s="47">
        <f>SUM(B34:B37)</f>
        <v>31788</v>
      </c>
      <c r="G37" s="47">
        <f>SUM(E34:E37)</f>
        <v>2908320</v>
      </c>
      <c r="H37" s="48">
        <f aca="true" t="shared" si="8" ref="H37:H47">+G37/F37</f>
        <v>91.49112872782182</v>
      </c>
      <c r="I37" s="61">
        <f t="shared" si="6"/>
        <v>110372</v>
      </c>
      <c r="J37" s="62">
        <f t="shared" si="7"/>
        <v>9684450</v>
      </c>
      <c r="K37" s="62">
        <f t="shared" si="4"/>
        <v>87.74372123364621</v>
      </c>
      <c r="L37" s="63"/>
    </row>
    <row r="38" spans="1:12" ht="14.25">
      <c r="A38" s="40">
        <f t="shared" si="5"/>
        <v>148</v>
      </c>
      <c r="B38" s="45">
        <v>2312</v>
      </c>
      <c r="C38" s="46">
        <f>+C37</f>
        <v>40370</v>
      </c>
      <c r="D38" s="41">
        <v>45</v>
      </c>
      <c r="E38" s="47">
        <f t="shared" si="3"/>
        <v>104040</v>
      </c>
      <c r="F38" s="47">
        <f>SUM(B34:B38)</f>
        <v>34100</v>
      </c>
      <c r="G38" s="47">
        <f>SUM(E34:E38)</f>
        <v>3012360</v>
      </c>
      <c r="H38" s="48">
        <f t="shared" si="8"/>
        <v>88.33900293255132</v>
      </c>
      <c r="I38" s="61">
        <f t="shared" si="6"/>
        <v>112684</v>
      </c>
      <c r="J38" s="62">
        <f t="shared" si="7"/>
        <v>9788490</v>
      </c>
      <c r="K38" s="62">
        <f t="shared" si="4"/>
        <v>86.86672464591247</v>
      </c>
      <c r="L38" s="63"/>
    </row>
    <row r="39" spans="1:12" ht="14.25">
      <c r="A39" s="40">
        <f t="shared" si="5"/>
        <v>149</v>
      </c>
      <c r="B39" s="45">
        <v>120</v>
      </c>
      <c r="C39" s="46">
        <f>+C38+4</f>
        <v>40374</v>
      </c>
      <c r="D39" s="41">
        <v>30</v>
      </c>
      <c r="E39" s="47">
        <f t="shared" si="3"/>
        <v>3600</v>
      </c>
      <c r="F39" s="47">
        <f>SUM(B34:B39)</f>
        <v>34220</v>
      </c>
      <c r="G39" s="47">
        <f>SUM(E34:E39)</f>
        <v>3015960</v>
      </c>
      <c r="H39" s="48">
        <f t="shared" si="8"/>
        <v>88.13442431326709</v>
      </c>
      <c r="I39" s="61">
        <f t="shared" si="6"/>
        <v>112804</v>
      </c>
      <c r="J39" s="62">
        <f t="shared" si="7"/>
        <v>9792090</v>
      </c>
      <c r="K39" s="62">
        <f t="shared" si="4"/>
        <v>86.80623027552214</v>
      </c>
      <c r="L39" s="63"/>
    </row>
    <row r="40" spans="1:12" ht="14.25">
      <c r="A40" s="40">
        <f t="shared" si="5"/>
        <v>150</v>
      </c>
      <c r="B40" s="45">
        <v>234</v>
      </c>
      <c r="C40" s="46">
        <f>+C39+3</f>
        <v>40377</v>
      </c>
      <c r="D40" s="41">
        <v>30</v>
      </c>
      <c r="E40" s="47">
        <f t="shared" si="3"/>
        <v>7020</v>
      </c>
      <c r="F40" s="47">
        <f>SUM(B34:B40)</f>
        <v>34454</v>
      </c>
      <c r="G40" s="47">
        <f>SUM(E34:E40)</f>
        <v>3022980</v>
      </c>
      <c r="H40" s="48">
        <f t="shared" si="8"/>
        <v>87.73959482208161</v>
      </c>
      <c r="I40" s="61">
        <f t="shared" si="6"/>
        <v>113038</v>
      </c>
      <c r="J40" s="62">
        <f t="shared" si="7"/>
        <v>9799110</v>
      </c>
      <c r="K40" s="62">
        <f t="shared" si="4"/>
        <v>86.6886356800368</v>
      </c>
      <c r="L40" s="63"/>
    </row>
    <row r="41" spans="1:12" ht="14.25">
      <c r="A41" s="40">
        <f t="shared" si="5"/>
        <v>151</v>
      </c>
      <c r="B41" s="45">
        <v>10983</v>
      </c>
      <c r="C41" s="46">
        <f>+C40+2</f>
        <v>40379</v>
      </c>
      <c r="D41" s="41">
        <v>120</v>
      </c>
      <c r="E41" s="47">
        <f t="shared" si="3"/>
        <v>1317960</v>
      </c>
      <c r="F41" s="47">
        <f>SUM(B34:B41)</f>
        <v>45437</v>
      </c>
      <c r="G41" s="47">
        <f>SUM(E34:E41)</f>
        <v>4340940</v>
      </c>
      <c r="H41" s="48">
        <f t="shared" si="8"/>
        <v>95.53755749719392</v>
      </c>
      <c r="I41" s="61">
        <f t="shared" si="6"/>
        <v>124021</v>
      </c>
      <c r="J41" s="62">
        <f t="shared" si="7"/>
        <v>11117070</v>
      </c>
      <c r="K41" s="62">
        <f t="shared" si="4"/>
        <v>89.63860959031132</v>
      </c>
      <c r="L41" s="63"/>
    </row>
    <row r="42" spans="1:12" ht="14.25">
      <c r="A42" s="40">
        <f t="shared" si="5"/>
        <v>152</v>
      </c>
      <c r="B42" s="45">
        <v>895</v>
      </c>
      <c r="C42" s="46">
        <f>+C41+1</f>
        <v>40380</v>
      </c>
      <c r="D42" s="41">
        <v>60</v>
      </c>
      <c r="E42" s="47">
        <f t="shared" si="3"/>
        <v>53700</v>
      </c>
      <c r="F42" s="47">
        <f>SUM(B34:B42)</f>
        <v>46332</v>
      </c>
      <c r="G42" s="47">
        <f>SUM(E34:E42)</f>
        <v>4394640</v>
      </c>
      <c r="H42" s="48">
        <f t="shared" si="8"/>
        <v>94.85107485107486</v>
      </c>
      <c r="I42" s="61">
        <f t="shared" si="6"/>
        <v>124916</v>
      </c>
      <c r="J42" s="62">
        <f t="shared" si="7"/>
        <v>11170770</v>
      </c>
      <c r="K42" s="62">
        <f t="shared" si="4"/>
        <v>89.42625444298568</v>
      </c>
      <c r="L42" s="63"/>
    </row>
    <row r="43" spans="1:12" ht="14.25">
      <c r="A43" s="40">
        <f t="shared" si="5"/>
        <v>153</v>
      </c>
      <c r="B43" s="45">
        <v>249</v>
      </c>
      <c r="C43" s="46">
        <f>+C42+2</f>
        <v>40382</v>
      </c>
      <c r="D43" s="41">
        <v>30</v>
      </c>
      <c r="E43" s="47">
        <f t="shared" si="3"/>
        <v>7470</v>
      </c>
      <c r="F43" s="47">
        <f>SUM(B34:B43)</f>
        <v>46581</v>
      </c>
      <c r="G43" s="47">
        <f>SUM(E34:E43)</f>
        <v>4402110</v>
      </c>
      <c r="H43" s="48">
        <f t="shared" si="8"/>
        <v>94.5044116699942</v>
      </c>
      <c r="I43" s="61">
        <f t="shared" si="6"/>
        <v>125165</v>
      </c>
      <c r="J43" s="62">
        <f t="shared" si="7"/>
        <v>11178240</v>
      </c>
      <c r="K43" s="62">
        <f t="shared" si="4"/>
        <v>89.30803339591739</v>
      </c>
      <c r="L43" s="63"/>
    </row>
    <row r="44" spans="1:12" ht="14.25">
      <c r="A44" s="40">
        <f t="shared" si="5"/>
        <v>154</v>
      </c>
      <c r="B44" s="45">
        <v>176</v>
      </c>
      <c r="C44" s="46">
        <f>+C43+1</f>
        <v>40383</v>
      </c>
      <c r="D44" s="41">
        <v>30</v>
      </c>
      <c r="E44" s="47">
        <f t="shared" si="3"/>
        <v>5280</v>
      </c>
      <c r="F44" s="47">
        <f>SUM(B34:B44)</f>
        <v>46757</v>
      </c>
      <c r="G44" s="47">
        <f>SUM(E34:E44)</f>
        <v>4407390</v>
      </c>
      <c r="H44" s="48">
        <f t="shared" si="8"/>
        <v>94.26160788758902</v>
      </c>
      <c r="I44" s="61">
        <f t="shared" si="6"/>
        <v>125341</v>
      </c>
      <c r="J44" s="62">
        <f t="shared" si="7"/>
        <v>11183520</v>
      </c>
      <c r="K44" s="62">
        <f t="shared" si="4"/>
        <v>89.22475486871814</v>
      </c>
      <c r="L44" s="63"/>
    </row>
    <row r="45" spans="1:12" ht="14.25">
      <c r="A45" s="40">
        <f t="shared" si="5"/>
        <v>155</v>
      </c>
      <c r="B45" s="45">
        <v>346</v>
      </c>
      <c r="C45" s="46">
        <f>+C44+2</f>
        <v>40385</v>
      </c>
      <c r="D45" s="41">
        <v>30</v>
      </c>
      <c r="E45" s="47">
        <f t="shared" si="3"/>
        <v>10380</v>
      </c>
      <c r="F45" s="47">
        <f>SUM(B34:B45)</f>
        <v>47103</v>
      </c>
      <c r="G45" s="47">
        <f>SUM(E34:E45)</f>
        <v>4417770</v>
      </c>
      <c r="H45" s="48">
        <f t="shared" si="8"/>
        <v>93.78956754346856</v>
      </c>
      <c r="I45" s="61">
        <f t="shared" si="6"/>
        <v>125687</v>
      </c>
      <c r="J45" s="62">
        <f t="shared" si="7"/>
        <v>11193900</v>
      </c>
      <c r="K45" s="62">
        <f t="shared" si="4"/>
        <v>89.06171680444278</v>
      </c>
      <c r="L45" s="63"/>
    </row>
    <row r="46" spans="1:12" ht="14.25">
      <c r="A46" s="40">
        <f t="shared" si="5"/>
        <v>156</v>
      </c>
      <c r="B46" s="45">
        <v>4512</v>
      </c>
      <c r="C46" s="46">
        <f>+C45+2</f>
        <v>40387</v>
      </c>
      <c r="D46" s="41">
        <v>60</v>
      </c>
      <c r="E46" s="47">
        <f t="shared" si="3"/>
        <v>270720</v>
      </c>
      <c r="F46" s="47">
        <f>SUM(B34:B46)</f>
        <v>51615</v>
      </c>
      <c r="G46" s="47">
        <f>SUM(E34:E46)</f>
        <v>4688490</v>
      </c>
      <c r="H46" s="48">
        <f t="shared" si="8"/>
        <v>90.83580354548097</v>
      </c>
      <c r="I46" s="61">
        <f t="shared" si="6"/>
        <v>130199</v>
      </c>
      <c r="J46" s="62">
        <f t="shared" si="7"/>
        <v>11464620</v>
      </c>
      <c r="K46" s="62">
        <f t="shared" si="4"/>
        <v>88.05459335325156</v>
      </c>
      <c r="L46" s="63"/>
    </row>
    <row r="47" spans="1:12" ht="14.25">
      <c r="A47" s="40">
        <f t="shared" si="5"/>
        <v>157</v>
      </c>
      <c r="B47" s="45">
        <v>4734</v>
      </c>
      <c r="C47" s="46">
        <f>+C46+3</f>
        <v>40390</v>
      </c>
      <c r="D47" s="41">
        <v>45</v>
      </c>
      <c r="E47" s="47">
        <f t="shared" si="3"/>
        <v>213030</v>
      </c>
      <c r="F47" s="47">
        <f>SUM(B34:B47)</f>
        <v>56349</v>
      </c>
      <c r="G47" s="47">
        <f>SUM(E34:E47)</f>
        <v>4901520</v>
      </c>
      <c r="H47" s="48">
        <f t="shared" si="8"/>
        <v>86.98503966352553</v>
      </c>
      <c r="I47" s="61">
        <f t="shared" si="6"/>
        <v>134933</v>
      </c>
      <c r="J47" s="62">
        <f t="shared" si="7"/>
        <v>11677650</v>
      </c>
      <c r="K47" s="62">
        <f t="shared" si="4"/>
        <v>86.54406260885033</v>
      </c>
      <c r="L47" s="63"/>
    </row>
    <row r="48" spans="1:12" ht="50.25" customHeight="1">
      <c r="A48" s="49" t="s">
        <v>4</v>
      </c>
      <c r="B48" s="50">
        <f>SUM(B34:B47)</f>
        <v>56349</v>
      </c>
      <c r="C48" s="51"/>
      <c r="D48" s="51"/>
      <c r="E48" s="50">
        <f>SUM(E34:E47)</f>
        <v>4901520</v>
      </c>
      <c r="F48" s="50">
        <f>+E48/B48</f>
        <v>86.98503966352553</v>
      </c>
      <c r="G48" s="76" t="s">
        <v>22</v>
      </c>
      <c r="H48" s="77"/>
      <c r="I48" s="64"/>
      <c r="J48" s="65"/>
      <c r="K48" s="65"/>
      <c r="L48" s="63"/>
    </row>
    <row r="49" spans="1:12" ht="14.25">
      <c r="A49" s="40"/>
      <c r="B49" s="41"/>
      <c r="C49" s="41"/>
      <c r="D49" s="41"/>
      <c r="E49" s="41"/>
      <c r="F49" s="41"/>
      <c r="G49" s="41"/>
      <c r="H49" s="52"/>
      <c r="I49" s="64"/>
      <c r="J49" s="62"/>
      <c r="K49" s="65"/>
      <c r="L49" s="63"/>
    </row>
    <row r="50" spans="1:12" ht="14.25">
      <c r="A50" s="40" t="s">
        <v>20</v>
      </c>
      <c r="B50" s="41"/>
      <c r="C50" s="41"/>
      <c r="D50" s="41"/>
      <c r="E50" s="41"/>
      <c r="F50" s="41"/>
      <c r="G50" s="41"/>
      <c r="H50" s="52"/>
      <c r="I50" s="64"/>
      <c r="J50" s="65"/>
      <c r="K50" s="65"/>
      <c r="L50" s="63"/>
    </row>
    <row r="51" spans="1:12" ht="14.25">
      <c r="A51" s="40" t="s">
        <v>5</v>
      </c>
      <c r="B51" s="41"/>
      <c r="C51" s="41"/>
      <c r="D51" s="41"/>
      <c r="E51" s="41"/>
      <c r="F51" s="41"/>
      <c r="G51" s="41"/>
      <c r="H51" s="52"/>
      <c r="I51" s="64"/>
      <c r="J51" s="65"/>
      <c r="K51" s="65"/>
      <c r="L51" s="63"/>
    </row>
    <row r="52" spans="1:12" ht="14.25">
      <c r="A52" s="40">
        <v>151</v>
      </c>
      <c r="B52" s="47">
        <f>+B41</f>
        <v>10983</v>
      </c>
      <c r="C52" s="46">
        <f>+C41</f>
        <v>40379</v>
      </c>
      <c r="D52" s="41">
        <v>30</v>
      </c>
      <c r="E52" s="47">
        <f>+D52*B52</f>
        <v>329490</v>
      </c>
      <c r="F52" s="41" t="s">
        <v>26</v>
      </c>
      <c r="G52" s="41"/>
      <c r="H52" s="52"/>
      <c r="I52" s="64"/>
      <c r="J52" s="65"/>
      <c r="K52" s="65"/>
      <c r="L52" s="63"/>
    </row>
    <row r="53" spans="1:12" ht="15.75" customHeight="1">
      <c r="A53" s="78" t="s">
        <v>10</v>
      </c>
      <c r="B53" s="79"/>
      <c r="C53" s="79"/>
      <c r="D53" s="79"/>
      <c r="E53" s="79"/>
      <c r="F53" s="79"/>
      <c r="G53" s="41"/>
      <c r="H53" s="52"/>
      <c r="I53" s="64"/>
      <c r="J53" s="65"/>
      <c r="K53" s="65"/>
      <c r="L53" s="63"/>
    </row>
    <row r="54" spans="1:12" ht="58.5" customHeight="1" thickBot="1">
      <c r="A54" s="53" t="s">
        <v>28</v>
      </c>
      <c r="B54" s="54"/>
      <c r="C54" s="54"/>
      <c r="D54" s="54"/>
      <c r="E54" s="55">
        <f>+E52+E48</f>
        <v>5231010</v>
      </c>
      <c r="F54" s="56">
        <f>+E54/B48</f>
        <v>92.83234840014907</v>
      </c>
      <c r="G54" s="69" t="s">
        <v>21</v>
      </c>
      <c r="H54" s="70"/>
      <c r="I54" s="66">
        <f>+I47</f>
        <v>134933</v>
      </c>
      <c r="J54" s="67">
        <f>+J47+E52</f>
        <v>12007140</v>
      </c>
      <c r="K54" s="67">
        <f>+J54/I54</f>
        <v>88.98594117080329</v>
      </c>
      <c r="L54" s="68">
        <f>(+E52+E28)/(I54)</f>
        <v>6.482550599186263</v>
      </c>
    </row>
    <row r="55" ht="15" thickTop="1"/>
  </sheetData>
  <sheetProtection/>
  <mergeCells count="13">
    <mergeCell ref="J1:Q1"/>
    <mergeCell ref="J2:Q2"/>
    <mergeCell ref="G30:H30"/>
    <mergeCell ref="A1:H1"/>
    <mergeCell ref="G54:H54"/>
    <mergeCell ref="I32:K32"/>
    <mergeCell ref="A2:H2"/>
    <mergeCell ref="A32:H32"/>
    <mergeCell ref="G48:H48"/>
    <mergeCell ref="A53:F53"/>
    <mergeCell ref="A29:F29"/>
    <mergeCell ref="G24:H24"/>
    <mergeCell ref="A31:H3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3">
      <selection activeCell="A23" sqref="A4:D23"/>
    </sheetView>
  </sheetViews>
  <sheetFormatPr defaultColWidth="9.140625" defaultRowHeight="15"/>
  <cols>
    <col min="2" max="2" width="13.57421875" style="0" customWidth="1"/>
    <col min="3" max="3" width="15.7109375" style="0" customWidth="1"/>
    <col min="4" max="4" width="11.7109375" style="0" bestFit="1" customWidth="1"/>
    <col min="5" max="5" width="23.7109375" style="0" customWidth="1"/>
    <col min="6" max="6" width="18.140625" style="0" customWidth="1"/>
    <col min="7" max="7" width="13.28125" style="0" bestFit="1" customWidth="1"/>
    <col min="8" max="9" width="11.57421875" style="0" bestFit="1" customWidth="1"/>
    <col min="10" max="10" width="14.28125" style="0" bestFit="1" customWidth="1"/>
    <col min="11" max="11" width="11.57421875" style="0" bestFit="1" customWidth="1"/>
  </cols>
  <sheetData>
    <row r="1" spans="1:8" ht="15.75" thickTop="1">
      <c r="A1" s="80" t="s">
        <v>11</v>
      </c>
      <c r="B1" s="81"/>
      <c r="C1" s="81"/>
      <c r="D1" s="81"/>
      <c r="E1" s="81"/>
      <c r="F1" s="81"/>
      <c r="G1" s="81"/>
      <c r="H1" s="82"/>
    </row>
    <row r="2" spans="1:8" ht="15">
      <c r="A2" s="86" t="s">
        <v>16</v>
      </c>
      <c r="B2" s="87"/>
      <c r="C2" s="87"/>
      <c r="D2" s="87"/>
      <c r="E2" s="87"/>
      <c r="F2" s="87"/>
      <c r="G2" s="87"/>
      <c r="H2" s="88"/>
    </row>
    <row r="3" spans="1:13" ht="49.5" customHeight="1">
      <c r="A3" s="3" t="s">
        <v>0</v>
      </c>
      <c r="B3" s="4" t="s">
        <v>12</v>
      </c>
      <c r="C3" s="4" t="s">
        <v>1</v>
      </c>
      <c r="D3" s="5" t="s">
        <v>3</v>
      </c>
      <c r="E3" s="5" t="s">
        <v>2</v>
      </c>
      <c r="F3" s="5" t="s">
        <v>13</v>
      </c>
      <c r="G3" s="6" t="s">
        <v>14</v>
      </c>
      <c r="H3" s="7" t="s">
        <v>15</v>
      </c>
      <c r="M3" s="1"/>
    </row>
    <row r="4" spans="1:8" ht="14.25">
      <c r="A4" s="22"/>
      <c r="B4" s="23"/>
      <c r="C4" s="24"/>
      <c r="D4" s="25"/>
      <c r="E4" s="8">
        <f>+D4*B4</f>
        <v>0</v>
      </c>
      <c r="F4" s="8">
        <f>SUM(B4)</f>
        <v>0</v>
      </c>
      <c r="G4" s="8">
        <f>SUM(E4)</f>
        <v>0</v>
      </c>
      <c r="H4" s="9" t="e">
        <f>+G4/F4</f>
        <v>#DIV/0!</v>
      </c>
    </row>
    <row r="5" spans="1:8" ht="14.25">
      <c r="A5" s="22"/>
      <c r="B5" s="23"/>
      <c r="C5" s="24"/>
      <c r="D5" s="25"/>
      <c r="E5" s="8">
        <f aca="true" t="shared" si="0" ref="E5:E23">+D5*B5</f>
        <v>0</v>
      </c>
      <c r="F5" s="8">
        <f>SUM(B4:B5)</f>
        <v>0</v>
      </c>
      <c r="G5" s="8">
        <f>SUM(E4:E5)</f>
        <v>0</v>
      </c>
      <c r="H5" s="9" t="e">
        <f>+G5/F5</f>
        <v>#DIV/0!</v>
      </c>
    </row>
    <row r="6" spans="1:8" ht="14.25">
      <c r="A6" s="22"/>
      <c r="B6" s="23"/>
      <c r="C6" s="24"/>
      <c r="D6" s="25"/>
      <c r="E6" s="8">
        <f t="shared" si="0"/>
        <v>0</v>
      </c>
      <c r="F6" s="8">
        <f>SUM(B4:B6)</f>
        <v>0</v>
      </c>
      <c r="G6" s="8">
        <f>SUM(E4:E6)</f>
        <v>0</v>
      </c>
      <c r="H6" s="9" t="e">
        <f>+G6/F6</f>
        <v>#DIV/0!</v>
      </c>
    </row>
    <row r="7" spans="1:8" ht="14.25">
      <c r="A7" s="22"/>
      <c r="B7" s="23"/>
      <c r="C7" s="24"/>
      <c r="D7" s="25"/>
      <c r="E7" s="8">
        <f t="shared" si="0"/>
        <v>0</v>
      </c>
      <c r="F7" s="8">
        <f>SUM(B4:B7)</f>
        <v>0</v>
      </c>
      <c r="G7" s="8">
        <f>SUM(E4:E7)</f>
        <v>0</v>
      </c>
      <c r="H7" s="9" t="e">
        <f aca="true" t="shared" si="1" ref="H7:H23">+G7/F7</f>
        <v>#DIV/0!</v>
      </c>
    </row>
    <row r="8" spans="1:8" ht="14.25">
      <c r="A8" s="22"/>
      <c r="B8" s="23"/>
      <c r="C8" s="24"/>
      <c r="D8" s="25"/>
      <c r="E8" s="8">
        <f t="shared" si="0"/>
        <v>0</v>
      </c>
      <c r="F8" s="8">
        <f>SUM(B4:B8)</f>
        <v>0</v>
      </c>
      <c r="G8" s="8">
        <f>SUM(E4:E8)</f>
        <v>0</v>
      </c>
      <c r="H8" s="9" t="e">
        <f t="shared" si="1"/>
        <v>#DIV/0!</v>
      </c>
    </row>
    <row r="9" spans="1:8" ht="14.25">
      <c r="A9" s="22"/>
      <c r="B9" s="23"/>
      <c r="C9" s="24"/>
      <c r="D9" s="25"/>
      <c r="E9" s="8">
        <f t="shared" si="0"/>
        <v>0</v>
      </c>
      <c r="F9" s="8">
        <f>SUM(B4:B9)</f>
        <v>0</v>
      </c>
      <c r="G9" s="8">
        <f>SUM(E4:E9)</f>
        <v>0</v>
      </c>
      <c r="H9" s="9" t="e">
        <f t="shared" si="1"/>
        <v>#DIV/0!</v>
      </c>
    </row>
    <row r="10" spans="1:8" ht="14.25">
      <c r="A10" s="22"/>
      <c r="B10" s="23"/>
      <c r="C10" s="24"/>
      <c r="D10" s="25"/>
      <c r="E10" s="8">
        <f t="shared" si="0"/>
        <v>0</v>
      </c>
      <c r="F10" s="8">
        <f>SUM(B4:B10)</f>
        <v>0</v>
      </c>
      <c r="G10" s="8">
        <f>SUM(E4:E10)</f>
        <v>0</v>
      </c>
      <c r="H10" s="9" t="e">
        <f t="shared" si="1"/>
        <v>#DIV/0!</v>
      </c>
    </row>
    <row r="11" spans="1:8" ht="14.25">
      <c r="A11" s="22"/>
      <c r="B11" s="23"/>
      <c r="C11" s="24"/>
      <c r="D11" s="25"/>
      <c r="E11" s="8">
        <f t="shared" si="0"/>
        <v>0</v>
      </c>
      <c r="F11" s="8">
        <f>SUM(B4:B11)</f>
        <v>0</v>
      </c>
      <c r="G11" s="8">
        <f>SUM(E4:E11)</f>
        <v>0</v>
      </c>
      <c r="H11" s="9" t="e">
        <f t="shared" si="1"/>
        <v>#DIV/0!</v>
      </c>
    </row>
    <row r="12" spans="1:8" ht="14.25">
      <c r="A12" s="22"/>
      <c r="B12" s="23"/>
      <c r="C12" s="24"/>
      <c r="D12" s="25"/>
      <c r="E12" s="8">
        <f t="shared" si="0"/>
        <v>0</v>
      </c>
      <c r="F12" s="8">
        <f>SUM(B4:B12)</f>
        <v>0</v>
      </c>
      <c r="G12" s="8">
        <f>SUM(E4:E12)</f>
        <v>0</v>
      </c>
      <c r="H12" s="9" t="e">
        <f t="shared" si="1"/>
        <v>#DIV/0!</v>
      </c>
    </row>
    <row r="13" spans="1:8" ht="14.25">
      <c r="A13" s="22"/>
      <c r="B13" s="23"/>
      <c r="C13" s="24"/>
      <c r="D13" s="25"/>
      <c r="E13" s="8">
        <f t="shared" si="0"/>
        <v>0</v>
      </c>
      <c r="F13" s="8">
        <f>SUM(B4:B13)</f>
        <v>0</v>
      </c>
      <c r="G13" s="8">
        <f>SUM(E4:E13)</f>
        <v>0</v>
      </c>
      <c r="H13" s="9" t="e">
        <f t="shared" si="1"/>
        <v>#DIV/0!</v>
      </c>
    </row>
    <row r="14" spans="1:8" ht="14.25">
      <c r="A14" s="22"/>
      <c r="B14" s="23"/>
      <c r="C14" s="24"/>
      <c r="D14" s="25"/>
      <c r="E14" s="8">
        <f t="shared" si="0"/>
        <v>0</v>
      </c>
      <c r="F14" s="8">
        <f>SUM(B4:B14)</f>
        <v>0</v>
      </c>
      <c r="G14" s="8">
        <f>SUM(E4:E14)</f>
        <v>0</v>
      </c>
      <c r="H14" s="9" t="e">
        <f t="shared" si="1"/>
        <v>#DIV/0!</v>
      </c>
    </row>
    <row r="15" spans="1:8" ht="14.25">
      <c r="A15" s="22"/>
      <c r="B15" s="23"/>
      <c r="C15" s="24"/>
      <c r="D15" s="25"/>
      <c r="E15" s="8">
        <f t="shared" si="0"/>
        <v>0</v>
      </c>
      <c r="F15" s="8">
        <f>SUM(B4:B15)</f>
        <v>0</v>
      </c>
      <c r="G15" s="8">
        <f>SUM(E4:E15)</f>
        <v>0</v>
      </c>
      <c r="H15" s="9" t="e">
        <f t="shared" si="1"/>
        <v>#DIV/0!</v>
      </c>
    </row>
    <row r="16" spans="1:8" ht="14.25">
      <c r="A16" s="22"/>
      <c r="B16" s="23"/>
      <c r="C16" s="24"/>
      <c r="D16" s="25"/>
      <c r="E16" s="8">
        <f t="shared" si="0"/>
        <v>0</v>
      </c>
      <c r="F16" s="8">
        <f>SUM(B4:B16)</f>
        <v>0</v>
      </c>
      <c r="G16" s="8">
        <f>SUM(E4:E16)</f>
        <v>0</v>
      </c>
      <c r="H16" s="9" t="e">
        <f t="shared" si="1"/>
        <v>#DIV/0!</v>
      </c>
    </row>
    <row r="17" spans="1:8" ht="14.25">
      <c r="A17" s="22"/>
      <c r="B17" s="23"/>
      <c r="C17" s="24"/>
      <c r="D17" s="25"/>
      <c r="E17" s="8">
        <f t="shared" si="0"/>
        <v>0</v>
      </c>
      <c r="F17" s="8">
        <f>SUM(B4:B17)</f>
        <v>0</v>
      </c>
      <c r="G17" s="8">
        <f>SUM(E4:E17)</f>
        <v>0</v>
      </c>
      <c r="H17" s="9" t="e">
        <f t="shared" si="1"/>
        <v>#DIV/0!</v>
      </c>
    </row>
    <row r="18" spans="1:8" ht="14.25">
      <c r="A18" s="22"/>
      <c r="B18" s="23"/>
      <c r="C18" s="24"/>
      <c r="D18" s="25"/>
      <c r="E18" s="8">
        <f t="shared" si="0"/>
        <v>0</v>
      </c>
      <c r="F18" s="8">
        <f>SUM(B4:B18)</f>
        <v>0</v>
      </c>
      <c r="G18" s="8">
        <f>SUM(E4:E18)</f>
        <v>0</v>
      </c>
      <c r="H18" s="9" t="e">
        <f t="shared" si="1"/>
        <v>#DIV/0!</v>
      </c>
    </row>
    <row r="19" spans="1:8" ht="14.25">
      <c r="A19" s="22"/>
      <c r="B19" s="23"/>
      <c r="C19" s="24"/>
      <c r="D19" s="25"/>
      <c r="E19" s="8">
        <f t="shared" si="0"/>
        <v>0</v>
      </c>
      <c r="F19" s="8">
        <f>SUM(B4:B19)</f>
        <v>0</v>
      </c>
      <c r="G19" s="8">
        <f>SUM(E4:E19)</f>
        <v>0</v>
      </c>
      <c r="H19" s="9" t="e">
        <f t="shared" si="1"/>
        <v>#DIV/0!</v>
      </c>
    </row>
    <row r="20" spans="1:8" ht="14.25">
      <c r="A20" s="22"/>
      <c r="B20" s="23"/>
      <c r="C20" s="24"/>
      <c r="D20" s="25"/>
      <c r="E20" s="8">
        <f t="shared" si="0"/>
        <v>0</v>
      </c>
      <c r="F20" s="8">
        <f>SUM(B4:B20)</f>
        <v>0</v>
      </c>
      <c r="G20" s="8">
        <f>SUM(E4:E20)</f>
        <v>0</v>
      </c>
      <c r="H20" s="9" t="e">
        <f t="shared" si="1"/>
        <v>#DIV/0!</v>
      </c>
    </row>
    <row r="21" spans="1:8" ht="14.25">
      <c r="A21" s="22"/>
      <c r="B21" s="23"/>
      <c r="C21" s="24"/>
      <c r="D21" s="25"/>
      <c r="E21" s="8">
        <f t="shared" si="0"/>
        <v>0</v>
      </c>
      <c r="F21" s="8">
        <f>SUM(B4:B21)</f>
        <v>0</v>
      </c>
      <c r="G21" s="8">
        <f>SUM(E4:E21)</f>
        <v>0</v>
      </c>
      <c r="H21" s="9" t="e">
        <f t="shared" si="1"/>
        <v>#DIV/0!</v>
      </c>
    </row>
    <row r="22" spans="1:8" ht="14.25">
      <c r="A22" s="22"/>
      <c r="B22" s="23"/>
      <c r="C22" s="24"/>
      <c r="D22" s="25"/>
      <c r="E22" s="8">
        <f t="shared" si="0"/>
        <v>0</v>
      </c>
      <c r="F22" s="8">
        <f>SUM(B4:B22)</f>
        <v>0</v>
      </c>
      <c r="G22" s="8">
        <f>SUM(E4:E22)</f>
        <v>0</v>
      </c>
      <c r="H22" s="9" t="e">
        <f t="shared" si="1"/>
        <v>#DIV/0!</v>
      </c>
    </row>
    <row r="23" spans="1:8" ht="14.25">
      <c r="A23" s="22"/>
      <c r="B23" s="23"/>
      <c r="C23" s="24"/>
      <c r="D23" s="25"/>
      <c r="E23" s="8">
        <f t="shared" si="0"/>
        <v>0</v>
      </c>
      <c r="F23" s="8">
        <f>SUM(B4:B23)</f>
        <v>0</v>
      </c>
      <c r="G23" s="8">
        <f>SUM(E4:E23)</f>
        <v>0</v>
      </c>
      <c r="H23" s="9" t="e">
        <f t="shared" si="1"/>
        <v>#DIV/0!</v>
      </c>
    </row>
    <row r="24" spans="1:8" ht="57" customHeight="1">
      <c r="A24" s="10" t="s">
        <v>4</v>
      </c>
      <c r="B24" s="28">
        <f>SUM(B4:B23)</f>
        <v>0</v>
      </c>
      <c r="C24" s="11"/>
      <c r="D24" s="11"/>
      <c r="E24" s="28">
        <f>SUM(E4:E23)</f>
        <v>0</v>
      </c>
      <c r="F24" s="28" t="e">
        <f>+E24/B24</f>
        <v>#DIV/0!</v>
      </c>
      <c r="G24" s="91" t="s">
        <v>9</v>
      </c>
      <c r="H24" s="92"/>
    </row>
    <row r="25" spans="1:8" ht="14.25">
      <c r="A25" s="3"/>
      <c r="B25" s="4"/>
      <c r="C25" s="4"/>
      <c r="D25" s="4"/>
      <c r="E25" s="4"/>
      <c r="F25" s="4"/>
      <c r="G25" s="4"/>
      <c r="H25" s="12"/>
    </row>
    <row r="26" spans="1:8" ht="14.25">
      <c r="A26" s="3" t="s">
        <v>6</v>
      </c>
      <c r="B26" s="4"/>
      <c r="C26" s="4"/>
      <c r="D26" s="4"/>
      <c r="E26" s="4"/>
      <c r="F26" s="4"/>
      <c r="G26" s="4"/>
      <c r="H26" s="12"/>
    </row>
    <row r="27" spans="1:8" ht="14.25">
      <c r="A27" s="3" t="s">
        <v>5</v>
      </c>
      <c r="B27" s="4"/>
      <c r="C27" s="4"/>
      <c r="D27" s="4"/>
      <c r="E27" s="4"/>
      <c r="F27" s="4"/>
      <c r="G27" s="4"/>
      <c r="H27" s="12"/>
    </row>
    <row r="28" spans="1:8" ht="14.25">
      <c r="A28" s="22">
        <v>10</v>
      </c>
      <c r="B28" s="29">
        <f>+B13</f>
        <v>0</v>
      </c>
      <c r="C28" s="24">
        <v>40342</v>
      </c>
      <c r="D28" s="25">
        <v>60</v>
      </c>
      <c r="E28" s="26">
        <f>+D28*B28</f>
        <v>0</v>
      </c>
      <c r="F28" s="4"/>
      <c r="G28" s="4"/>
      <c r="H28" s="12"/>
    </row>
    <row r="29" spans="1:8" ht="15">
      <c r="A29" s="93" t="s">
        <v>10</v>
      </c>
      <c r="B29" s="94"/>
      <c r="C29" s="94"/>
      <c r="D29" s="94"/>
      <c r="E29" s="94"/>
      <c r="F29" s="94"/>
      <c r="G29" s="4"/>
      <c r="H29" s="12"/>
    </row>
    <row r="30" spans="1:8" ht="49.5" customHeight="1" thickBot="1">
      <c r="A30" s="13" t="s">
        <v>7</v>
      </c>
      <c r="B30" s="14"/>
      <c r="C30" s="14"/>
      <c r="D30" s="14"/>
      <c r="E30" s="32">
        <f>+E28+E24</f>
        <v>0</v>
      </c>
      <c r="F30" s="33" t="e">
        <f>+E30/B24</f>
        <v>#DIV/0!</v>
      </c>
      <c r="G30" s="95" t="s">
        <v>8</v>
      </c>
      <c r="H30" s="96"/>
    </row>
    <row r="31" spans="1:8" ht="16.5" thickBot="1" thickTop="1">
      <c r="A31" s="80" t="s">
        <v>11</v>
      </c>
      <c r="B31" s="81"/>
      <c r="C31" s="81"/>
      <c r="D31" s="81"/>
      <c r="E31" s="81"/>
      <c r="F31" s="81"/>
      <c r="G31" s="81"/>
      <c r="H31" s="82"/>
    </row>
    <row r="32" spans="1:12" ht="15.75" thickTop="1">
      <c r="A32" s="86" t="s">
        <v>17</v>
      </c>
      <c r="B32" s="87"/>
      <c r="C32" s="87"/>
      <c r="D32" s="87"/>
      <c r="E32" s="87"/>
      <c r="F32" s="87"/>
      <c r="G32" s="87"/>
      <c r="H32" s="88"/>
      <c r="I32" s="89" t="s">
        <v>18</v>
      </c>
      <c r="J32" s="90"/>
      <c r="K32" s="90"/>
      <c r="L32" s="15"/>
    </row>
    <row r="33" spans="1:12" ht="57">
      <c r="A33" s="3" t="s">
        <v>0</v>
      </c>
      <c r="B33" s="4" t="s">
        <v>12</v>
      </c>
      <c r="C33" s="4" t="s">
        <v>1</v>
      </c>
      <c r="D33" s="5" t="s">
        <v>3</v>
      </c>
      <c r="E33" s="5" t="s">
        <v>2</v>
      </c>
      <c r="F33" s="5" t="s">
        <v>13</v>
      </c>
      <c r="G33" s="6" t="s">
        <v>14</v>
      </c>
      <c r="H33" s="7" t="s">
        <v>15</v>
      </c>
      <c r="I33" s="16" t="s">
        <v>12</v>
      </c>
      <c r="J33" s="6" t="s">
        <v>14</v>
      </c>
      <c r="K33" s="2" t="s">
        <v>19</v>
      </c>
      <c r="L33" s="17" t="s">
        <v>23</v>
      </c>
    </row>
    <row r="34" spans="1:12" ht="14.25">
      <c r="A34" s="22"/>
      <c r="B34" s="23"/>
      <c r="C34" s="24"/>
      <c r="D34" s="25"/>
      <c r="E34" s="26">
        <f>+D34*B34</f>
        <v>0</v>
      </c>
      <c r="F34" s="26">
        <f>SUM(B34)</f>
        <v>0</v>
      </c>
      <c r="G34" s="26">
        <f>SUM(E34)</f>
        <v>0</v>
      </c>
      <c r="H34" s="27" t="e">
        <f>+G34/F34</f>
        <v>#DIV/0!</v>
      </c>
      <c r="I34" s="34">
        <f>+B24+B34</f>
        <v>0</v>
      </c>
      <c r="J34" s="35">
        <f>+E30+E34</f>
        <v>0</v>
      </c>
      <c r="K34" s="35" t="e">
        <f>+J34/I34</f>
        <v>#DIV/0!</v>
      </c>
      <c r="L34" s="19"/>
    </row>
    <row r="35" spans="1:12" ht="14.25">
      <c r="A35" s="22"/>
      <c r="B35" s="23"/>
      <c r="C35" s="24"/>
      <c r="D35" s="25"/>
      <c r="E35" s="26">
        <f aca="true" t="shared" si="2" ref="E35:E47">+D35*B35</f>
        <v>0</v>
      </c>
      <c r="F35" s="26">
        <f>SUM(B34:B35)</f>
        <v>0</v>
      </c>
      <c r="G35" s="26">
        <f>SUM(E34:E35)</f>
        <v>0</v>
      </c>
      <c r="H35" s="27" t="e">
        <f>+G35/F35</f>
        <v>#DIV/0!</v>
      </c>
      <c r="I35" s="34">
        <f>+I34+B35</f>
        <v>0</v>
      </c>
      <c r="J35" s="35">
        <f>+J34+E35</f>
        <v>0</v>
      </c>
      <c r="K35" s="35" t="e">
        <f aca="true" t="shared" si="3" ref="K35:K47">+J35/I35</f>
        <v>#DIV/0!</v>
      </c>
      <c r="L35" s="19"/>
    </row>
    <row r="36" spans="1:12" ht="14.25">
      <c r="A36" s="22"/>
      <c r="B36" s="23"/>
      <c r="C36" s="24"/>
      <c r="D36" s="25"/>
      <c r="E36" s="26">
        <f t="shared" si="2"/>
        <v>0</v>
      </c>
      <c r="F36" s="26">
        <f>SUM(B34:B36)</f>
        <v>0</v>
      </c>
      <c r="G36" s="26">
        <f>SUM(E34:E36)</f>
        <v>0</v>
      </c>
      <c r="H36" s="27" t="e">
        <f>+G36/F36</f>
        <v>#DIV/0!</v>
      </c>
      <c r="I36" s="34">
        <f aca="true" t="shared" si="4" ref="I36:I47">+I35+B36</f>
        <v>0</v>
      </c>
      <c r="J36" s="35">
        <f aca="true" t="shared" si="5" ref="J36:J47">+J35+E36</f>
        <v>0</v>
      </c>
      <c r="K36" s="35" t="e">
        <f t="shared" si="3"/>
        <v>#DIV/0!</v>
      </c>
      <c r="L36" s="19"/>
    </row>
    <row r="37" spans="1:12" ht="14.25">
      <c r="A37" s="22"/>
      <c r="B37" s="23"/>
      <c r="C37" s="24"/>
      <c r="D37" s="25"/>
      <c r="E37" s="26">
        <f t="shared" si="2"/>
        <v>0</v>
      </c>
      <c r="F37" s="26">
        <f>SUM(B34:B37)</f>
        <v>0</v>
      </c>
      <c r="G37" s="26">
        <f>SUM(E34:E37)</f>
        <v>0</v>
      </c>
      <c r="H37" s="27" t="e">
        <f aca="true" t="shared" si="6" ref="H37:H47">+G37/F37</f>
        <v>#DIV/0!</v>
      </c>
      <c r="I37" s="34">
        <f t="shared" si="4"/>
        <v>0</v>
      </c>
      <c r="J37" s="35">
        <f t="shared" si="5"/>
        <v>0</v>
      </c>
      <c r="K37" s="35" t="e">
        <f t="shared" si="3"/>
        <v>#DIV/0!</v>
      </c>
      <c r="L37" s="19"/>
    </row>
    <row r="38" spans="1:12" ht="14.25">
      <c r="A38" s="22"/>
      <c r="B38" s="23"/>
      <c r="C38" s="24"/>
      <c r="D38" s="25"/>
      <c r="E38" s="26">
        <f t="shared" si="2"/>
        <v>0</v>
      </c>
      <c r="F38" s="26">
        <f>SUM(B34:B38)</f>
        <v>0</v>
      </c>
      <c r="G38" s="26">
        <f>SUM(E34:E38)</f>
        <v>0</v>
      </c>
      <c r="H38" s="27" t="e">
        <f t="shared" si="6"/>
        <v>#DIV/0!</v>
      </c>
      <c r="I38" s="34">
        <f t="shared" si="4"/>
        <v>0</v>
      </c>
      <c r="J38" s="35">
        <f t="shared" si="5"/>
        <v>0</v>
      </c>
      <c r="K38" s="35" t="e">
        <f t="shared" si="3"/>
        <v>#DIV/0!</v>
      </c>
      <c r="L38" s="19"/>
    </row>
    <row r="39" spans="1:12" ht="14.25">
      <c r="A39" s="22"/>
      <c r="B39" s="23"/>
      <c r="C39" s="24"/>
      <c r="D39" s="25"/>
      <c r="E39" s="26">
        <f t="shared" si="2"/>
        <v>0</v>
      </c>
      <c r="F39" s="26">
        <f>SUM(B34:B39)</f>
        <v>0</v>
      </c>
      <c r="G39" s="26">
        <f>SUM(E34:E39)</f>
        <v>0</v>
      </c>
      <c r="H39" s="27" t="e">
        <f t="shared" si="6"/>
        <v>#DIV/0!</v>
      </c>
      <c r="I39" s="34">
        <f t="shared" si="4"/>
        <v>0</v>
      </c>
      <c r="J39" s="35">
        <f t="shared" si="5"/>
        <v>0</v>
      </c>
      <c r="K39" s="35" t="e">
        <f t="shared" si="3"/>
        <v>#DIV/0!</v>
      </c>
      <c r="L39" s="19"/>
    </row>
    <row r="40" spans="1:12" ht="14.25">
      <c r="A40" s="22"/>
      <c r="B40" s="23"/>
      <c r="C40" s="24"/>
      <c r="D40" s="25"/>
      <c r="E40" s="26">
        <f t="shared" si="2"/>
        <v>0</v>
      </c>
      <c r="F40" s="26">
        <f>SUM(B34:B40)</f>
        <v>0</v>
      </c>
      <c r="G40" s="26">
        <f>SUM(E34:E40)</f>
        <v>0</v>
      </c>
      <c r="H40" s="27" t="e">
        <f t="shared" si="6"/>
        <v>#DIV/0!</v>
      </c>
      <c r="I40" s="34">
        <f t="shared" si="4"/>
        <v>0</v>
      </c>
      <c r="J40" s="35">
        <f t="shared" si="5"/>
        <v>0</v>
      </c>
      <c r="K40" s="35" t="e">
        <f t="shared" si="3"/>
        <v>#DIV/0!</v>
      </c>
      <c r="L40" s="19"/>
    </row>
    <row r="41" spans="1:12" ht="14.25">
      <c r="A41" s="22"/>
      <c r="B41" s="23"/>
      <c r="C41" s="24"/>
      <c r="D41" s="25"/>
      <c r="E41" s="26">
        <f t="shared" si="2"/>
        <v>0</v>
      </c>
      <c r="F41" s="26">
        <f>SUM(B34:B41)</f>
        <v>0</v>
      </c>
      <c r="G41" s="26">
        <f>SUM(E34:E41)</f>
        <v>0</v>
      </c>
      <c r="H41" s="27" t="e">
        <f t="shared" si="6"/>
        <v>#DIV/0!</v>
      </c>
      <c r="I41" s="34">
        <f t="shared" si="4"/>
        <v>0</v>
      </c>
      <c r="J41" s="35">
        <f t="shared" si="5"/>
        <v>0</v>
      </c>
      <c r="K41" s="35" t="e">
        <f t="shared" si="3"/>
        <v>#DIV/0!</v>
      </c>
      <c r="L41" s="19"/>
    </row>
    <row r="42" spans="1:12" ht="14.25">
      <c r="A42" s="22"/>
      <c r="B42" s="23"/>
      <c r="C42" s="24"/>
      <c r="D42" s="25"/>
      <c r="E42" s="26">
        <f t="shared" si="2"/>
        <v>0</v>
      </c>
      <c r="F42" s="26">
        <f>SUM(B34:B42)</f>
        <v>0</v>
      </c>
      <c r="G42" s="26">
        <f>SUM(E34:E42)</f>
        <v>0</v>
      </c>
      <c r="H42" s="27" t="e">
        <f t="shared" si="6"/>
        <v>#DIV/0!</v>
      </c>
      <c r="I42" s="34">
        <f t="shared" si="4"/>
        <v>0</v>
      </c>
      <c r="J42" s="35">
        <f t="shared" si="5"/>
        <v>0</v>
      </c>
      <c r="K42" s="35" t="e">
        <f t="shared" si="3"/>
        <v>#DIV/0!</v>
      </c>
      <c r="L42" s="19"/>
    </row>
    <row r="43" spans="1:12" ht="14.25">
      <c r="A43" s="22"/>
      <c r="B43" s="23"/>
      <c r="C43" s="24"/>
      <c r="D43" s="25"/>
      <c r="E43" s="26">
        <f t="shared" si="2"/>
        <v>0</v>
      </c>
      <c r="F43" s="26">
        <f>SUM(B34:B43)</f>
        <v>0</v>
      </c>
      <c r="G43" s="26">
        <f>SUM(E34:E43)</f>
        <v>0</v>
      </c>
      <c r="H43" s="27" t="e">
        <f t="shared" si="6"/>
        <v>#DIV/0!</v>
      </c>
      <c r="I43" s="34">
        <f t="shared" si="4"/>
        <v>0</v>
      </c>
      <c r="J43" s="35">
        <f t="shared" si="5"/>
        <v>0</v>
      </c>
      <c r="K43" s="35" t="e">
        <f t="shared" si="3"/>
        <v>#DIV/0!</v>
      </c>
      <c r="L43" s="19"/>
    </row>
    <row r="44" spans="1:12" ht="14.25">
      <c r="A44" s="22"/>
      <c r="B44" s="23"/>
      <c r="C44" s="24"/>
      <c r="D44" s="25"/>
      <c r="E44" s="26">
        <f t="shared" si="2"/>
        <v>0</v>
      </c>
      <c r="F44" s="26">
        <f>SUM(B34:B44)</f>
        <v>0</v>
      </c>
      <c r="G44" s="26">
        <f>SUM(E34:E44)</f>
        <v>0</v>
      </c>
      <c r="H44" s="27" t="e">
        <f t="shared" si="6"/>
        <v>#DIV/0!</v>
      </c>
      <c r="I44" s="34">
        <f t="shared" si="4"/>
        <v>0</v>
      </c>
      <c r="J44" s="35">
        <f t="shared" si="5"/>
        <v>0</v>
      </c>
      <c r="K44" s="35" t="e">
        <f t="shared" si="3"/>
        <v>#DIV/0!</v>
      </c>
      <c r="L44" s="19"/>
    </row>
    <row r="45" spans="1:12" ht="14.25">
      <c r="A45" s="22"/>
      <c r="B45" s="23"/>
      <c r="C45" s="24"/>
      <c r="D45" s="25"/>
      <c r="E45" s="26">
        <f t="shared" si="2"/>
        <v>0</v>
      </c>
      <c r="F45" s="26">
        <f>SUM(B34:B45)</f>
        <v>0</v>
      </c>
      <c r="G45" s="26">
        <f>SUM(E34:E45)</f>
        <v>0</v>
      </c>
      <c r="H45" s="27" t="e">
        <f t="shared" si="6"/>
        <v>#DIV/0!</v>
      </c>
      <c r="I45" s="34">
        <f t="shared" si="4"/>
        <v>0</v>
      </c>
      <c r="J45" s="35">
        <f t="shared" si="5"/>
        <v>0</v>
      </c>
      <c r="K45" s="35" t="e">
        <f t="shared" si="3"/>
        <v>#DIV/0!</v>
      </c>
      <c r="L45" s="19"/>
    </row>
    <row r="46" spans="1:12" ht="14.25">
      <c r="A46" s="22"/>
      <c r="B46" s="23"/>
      <c r="C46" s="24"/>
      <c r="D46" s="25"/>
      <c r="E46" s="26">
        <f t="shared" si="2"/>
        <v>0</v>
      </c>
      <c r="F46" s="26">
        <f>SUM(B34:B46)</f>
        <v>0</v>
      </c>
      <c r="G46" s="26">
        <f>SUM(E34:E46)</f>
        <v>0</v>
      </c>
      <c r="H46" s="27" t="e">
        <f t="shared" si="6"/>
        <v>#DIV/0!</v>
      </c>
      <c r="I46" s="34">
        <f t="shared" si="4"/>
        <v>0</v>
      </c>
      <c r="J46" s="35">
        <f t="shared" si="5"/>
        <v>0</v>
      </c>
      <c r="K46" s="35" t="e">
        <f t="shared" si="3"/>
        <v>#DIV/0!</v>
      </c>
      <c r="L46" s="19"/>
    </row>
    <row r="47" spans="1:12" ht="14.25">
      <c r="A47" s="22"/>
      <c r="B47" s="23"/>
      <c r="C47" s="24"/>
      <c r="D47" s="25"/>
      <c r="E47" s="26">
        <f t="shared" si="2"/>
        <v>0</v>
      </c>
      <c r="F47" s="26">
        <f>SUM(B34:B47)</f>
        <v>0</v>
      </c>
      <c r="G47" s="26">
        <f>SUM(E34:E47)</f>
        <v>0</v>
      </c>
      <c r="H47" s="27" t="e">
        <f t="shared" si="6"/>
        <v>#DIV/0!</v>
      </c>
      <c r="I47" s="34">
        <f t="shared" si="4"/>
        <v>0</v>
      </c>
      <c r="J47" s="35">
        <f t="shared" si="5"/>
        <v>0</v>
      </c>
      <c r="K47" s="35" t="e">
        <f t="shared" si="3"/>
        <v>#DIV/0!</v>
      </c>
      <c r="L47" s="19"/>
    </row>
    <row r="48" spans="1:12" ht="50.25" customHeight="1">
      <c r="A48" s="10" t="s">
        <v>4</v>
      </c>
      <c r="B48" s="28">
        <f>SUM(B34:B47)</f>
        <v>0</v>
      </c>
      <c r="C48" s="11"/>
      <c r="D48" s="11"/>
      <c r="E48" s="28">
        <f>SUM(E34:E47)</f>
        <v>0</v>
      </c>
      <c r="F48" s="28" t="e">
        <f>+E48/B48</f>
        <v>#DIV/0!</v>
      </c>
      <c r="G48" s="91" t="s">
        <v>22</v>
      </c>
      <c r="H48" s="92"/>
      <c r="I48" s="20"/>
      <c r="J48" s="21"/>
      <c r="K48" s="21"/>
      <c r="L48" s="19"/>
    </row>
    <row r="49" spans="1:12" ht="14.25">
      <c r="A49" s="3"/>
      <c r="B49" s="4"/>
      <c r="C49" s="4"/>
      <c r="D49" s="4"/>
      <c r="E49" s="4"/>
      <c r="F49" s="4"/>
      <c r="G49" s="4"/>
      <c r="H49" s="12"/>
      <c r="I49" s="20"/>
      <c r="J49" s="18"/>
      <c r="K49" s="21"/>
      <c r="L49" s="19"/>
    </row>
    <row r="50" spans="1:12" ht="14.25">
      <c r="A50" s="3" t="s">
        <v>20</v>
      </c>
      <c r="B50" s="4"/>
      <c r="C50" s="4"/>
      <c r="D50" s="4"/>
      <c r="E50" s="4"/>
      <c r="F50" s="4"/>
      <c r="G50" s="4"/>
      <c r="H50" s="12"/>
      <c r="I50" s="20"/>
      <c r="J50" s="21"/>
      <c r="K50" s="21"/>
      <c r="L50" s="19"/>
    </row>
    <row r="51" spans="1:12" ht="14.25">
      <c r="A51" s="3" t="s">
        <v>5</v>
      </c>
      <c r="B51" s="4"/>
      <c r="C51" s="4"/>
      <c r="D51" s="4"/>
      <c r="E51" s="4"/>
      <c r="F51" s="4"/>
      <c r="G51" s="4"/>
      <c r="H51" s="12"/>
      <c r="I51" s="20"/>
      <c r="J51" s="21"/>
      <c r="K51" s="21"/>
      <c r="L51" s="19"/>
    </row>
    <row r="52" spans="1:12" ht="14.25">
      <c r="A52" s="22">
        <v>151</v>
      </c>
      <c r="B52" s="29">
        <f>+B41</f>
        <v>0</v>
      </c>
      <c r="C52" s="24">
        <f>+C41</f>
        <v>0</v>
      </c>
      <c r="D52" s="25">
        <v>30</v>
      </c>
      <c r="E52" s="26">
        <f>+D52*B52</f>
        <v>0</v>
      </c>
      <c r="F52" s="4"/>
      <c r="G52" s="4"/>
      <c r="H52" s="12"/>
      <c r="I52" s="20"/>
      <c r="J52" s="21"/>
      <c r="K52" s="21"/>
      <c r="L52" s="19"/>
    </row>
    <row r="53" spans="1:12" ht="15.75" customHeight="1">
      <c r="A53" s="93" t="s">
        <v>10</v>
      </c>
      <c r="B53" s="94"/>
      <c r="C53" s="94"/>
      <c r="D53" s="94"/>
      <c r="E53" s="94"/>
      <c r="F53" s="94"/>
      <c r="G53" s="4"/>
      <c r="H53" s="12"/>
      <c r="I53" s="20"/>
      <c r="J53" s="21"/>
      <c r="K53" s="21"/>
      <c r="L53" s="19"/>
    </row>
    <row r="54" spans="1:12" ht="58.5" customHeight="1" thickBot="1">
      <c r="A54" s="13" t="s">
        <v>7</v>
      </c>
      <c r="B54" s="14"/>
      <c r="C54" s="14"/>
      <c r="D54" s="14"/>
      <c r="E54" s="30">
        <f>+E52+E48</f>
        <v>0</v>
      </c>
      <c r="F54" s="31" t="e">
        <f>+E54/B48</f>
        <v>#DIV/0!</v>
      </c>
      <c r="G54" s="95" t="s">
        <v>21</v>
      </c>
      <c r="H54" s="96"/>
      <c r="I54" s="36">
        <f>+I47</f>
        <v>0</v>
      </c>
      <c r="J54" s="37">
        <f>+J47+E52</f>
        <v>0</v>
      </c>
      <c r="K54" s="37" t="e">
        <f>+J54/I54</f>
        <v>#DIV/0!</v>
      </c>
      <c r="L54" s="38" t="e">
        <f>(+E52+E28)/(I54)</f>
        <v>#DIV/0!</v>
      </c>
    </row>
    <row r="55" ht="15" thickTop="1"/>
  </sheetData>
  <sheetProtection/>
  <mergeCells count="11">
    <mergeCell ref="G54:H54"/>
    <mergeCell ref="A1:H1"/>
    <mergeCell ref="A2:H2"/>
    <mergeCell ref="G24:H24"/>
    <mergeCell ref="A29:F29"/>
    <mergeCell ref="G30:H30"/>
    <mergeCell ref="A31:H31"/>
    <mergeCell ref="A32:H32"/>
    <mergeCell ref="I32:K32"/>
    <mergeCell ref="G48:H48"/>
    <mergeCell ref="A53:F5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Silvia</cp:lastModifiedBy>
  <dcterms:created xsi:type="dcterms:W3CDTF">2010-09-20T16:06:29Z</dcterms:created>
  <dcterms:modified xsi:type="dcterms:W3CDTF">2010-10-28T06:57:53Z</dcterms:modified>
  <cp:category/>
  <cp:version/>
  <cp:contentType/>
  <cp:contentStatus/>
</cp:coreProperties>
</file>